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8445" windowHeight="5115"/>
  </bookViews>
  <sheets>
    <sheet name="Simulator" sheetId="11" r:id="rId1"/>
    <sheet name="Summary" sheetId="2" r:id="rId2"/>
    <sheet name="1" sheetId="1" state="hidden" r:id="rId3"/>
    <sheet name="2" sheetId="3" state="hidden" r:id="rId4"/>
    <sheet name="3" sheetId="4" state="hidden" r:id="rId5"/>
    <sheet name="4" sheetId="5" state="hidden" r:id="rId6"/>
    <sheet name="5" sheetId="6" state="hidden" r:id="rId7"/>
    <sheet name="6" sheetId="7" state="hidden" r:id="rId8"/>
    <sheet name="7" sheetId="8" state="hidden" r:id="rId9"/>
    <sheet name="8" sheetId="9" state="hidden" r:id="rId10"/>
    <sheet name="Table" sheetId="10" state="hidden" r:id="rId11"/>
    <sheet name="Sheet2" sheetId="12" state="hidden" r:id="rId1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1" l="1"/>
  <c r="E21" i="11"/>
  <c r="K8" i="11" s="1"/>
  <c r="E17" i="11"/>
  <c r="E16" i="11"/>
  <c r="E15" i="11"/>
  <c r="E14" i="11"/>
  <c r="E7" i="11"/>
  <c r="E9" i="11"/>
  <c r="G8" i="1"/>
  <c r="D25" i="11"/>
  <c r="E25" i="11" s="1"/>
  <c r="D24" i="11"/>
  <c r="E24" i="11" s="1"/>
  <c r="D11" i="11"/>
  <c r="E11" i="11" s="1"/>
  <c r="D10" i="11"/>
  <c r="E10" i="11" s="1"/>
  <c r="K6" i="11" l="1"/>
  <c r="K9" i="11"/>
  <c r="K7" i="11"/>
  <c r="K11" i="11" l="1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67" i="10"/>
  <c r="C76" i="10"/>
  <c r="C77" i="10"/>
  <c r="C78" i="10"/>
  <c r="C79" i="10"/>
  <c r="C85" i="10"/>
  <c r="C90" i="10"/>
  <c r="C91" i="10"/>
  <c r="C92" i="10"/>
  <c r="C93" i="10"/>
  <c r="C111" i="10"/>
  <c r="C112" i="10"/>
  <c r="C113" i="10"/>
  <c r="C114" i="10"/>
  <c r="C122" i="10"/>
  <c r="C135" i="10"/>
  <c r="C136" i="10"/>
  <c r="C1" i="10"/>
  <c r="B137" i="10"/>
  <c r="B123" i="10"/>
  <c r="B115" i="10"/>
  <c r="B94" i="10"/>
  <c r="B86" i="10"/>
  <c r="B80" i="10"/>
  <c r="B68" i="10"/>
  <c r="B56" i="10"/>
  <c r="B57" i="10" l="1"/>
  <c r="B95" i="10"/>
  <c r="B116" i="10"/>
  <c r="B81" i="10"/>
  <c r="C81" i="10" s="1"/>
  <c r="B124" i="10"/>
  <c r="B69" i="10"/>
  <c r="B87" i="10"/>
  <c r="B138" i="10"/>
  <c r="C137" i="10"/>
  <c r="C57" i="10"/>
  <c r="C124" i="10"/>
  <c r="C116" i="10"/>
  <c r="C80" i="10"/>
  <c r="C68" i="10"/>
  <c r="C56" i="10"/>
  <c r="C123" i="10"/>
  <c r="C115" i="10"/>
  <c r="C95" i="10"/>
  <c r="C87" i="10"/>
  <c r="C138" i="10"/>
  <c r="C94" i="10"/>
  <c r="C86" i="10"/>
  <c r="E24" i="9"/>
  <c r="F24" i="9" s="1"/>
  <c r="G24" i="9" s="1"/>
  <c r="I22" i="9" s="1"/>
  <c r="L11" i="2" s="1"/>
  <c r="E9" i="9"/>
  <c r="F9" i="9" s="1"/>
  <c r="G9" i="9" s="1"/>
  <c r="E6" i="9"/>
  <c r="G6" i="9" s="1"/>
  <c r="G23" i="9"/>
  <c r="I18" i="9"/>
  <c r="G16" i="9"/>
  <c r="G13" i="9"/>
  <c r="I12" i="9" s="1"/>
  <c r="G10" i="9"/>
  <c r="G8" i="9"/>
  <c r="G24" i="8"/>
  <c r="E24" i="8"/>
  <c r="F24" i="8" s="1"/>
  <c r="H10" i="2" s="1"/>
  <c r="E9" i="8"/>
  <c r="F9" i="8" s="1"/>
  <c r="F10" i="2" s="1"/>
  <c r="E6" i="8"/>
  <c r="G23" i="8"/>
  <c r="I22" i="8" s="1"/>
  <c r="L10" i="2" s="1"/>
  <c r="I18" i="8"/>
  <c r="G16" i="8"/>
  <c r="I12" i="8"/>
  <c r="G13" i="8"/>
  <c r="G10" i="8"/>
  <c r="G8" i="8"/>
  <c r="G6" i="8"/>
  <c r="E24" i="7"/>
  <c r="F24" i="7" s="1"/>
  <c r="E24" i="6"/>
  <c r="F24" i="6" s="1"/>
  <c r="H8" i="2" s="1"/>
  <c r="E9" i="5"/>
  <c r="F9" i="5" s="1"/>
  <c r="E9" i="4"/>
  <c r="E6" i="3"/>
  <c r="G6" i="3" s="1"/>
  <c r="F6" i="1"/>
  <c r="E6" i="1"/>
  <c r="G23" i="7"/>
  <c r="I18" i="7"/>
  <c r="G16" i="7"/>
  <c r="G13" i="7"/>
  <c r="I12" i="7"/>
  <c r="G10" i="7"/>
  <c r="G9" i="7"/>
  <c r="G8" i="7"/>
  <c r="G6" i="7"/>
  <c r="G23" i="6"/>
  <c r="I18" i="6"/>
  <c r="G16" i="6"/>
  <c r="G13" i="6"/>
  <c r="I12" i="6" s="1"/>
  <c r="G10" i="6"/>
  <c r="G9" i="6"/>
  <c r="G8" i="6"/>
  <c r="I5" i="6" s="1"/>
  <c r="G6" i="6"/>
  <c r="G24" i="5"/>
  <c r="I22" i="5" s="1"/>
  <c r="G23" i="5"/>
  <c r="I18" i="5"/>
  <c r="G16" i="5"/>
  <c r="G13" i="5"/>
  <c r="I12" i="5" s="1"/>
  <c r="G10" i="5"/>
  <c r="G8" i="5"/>
  <c r="G6" i="5"/>
  <c r="G24" i="4"/>
  <c r="G23" i="4"/>
  <c r="I22" i="4" s="1"/>
  <c r="I18" i="4"/>
  <c r="G16" i="4"/>
  <c r="G13" i="4"/>
  <c r="G10" i="4"/>
  <c r="G8" i="4"/>
  <c r="G6" i="4"/>
  <c r="G24" i="3"/>
  <c r="G23" i="3"/>
  <c r="I22" i="3" s="1"/>
  <c r="I18" i="3"/>
  <c r="G16" i="3"/>
  <c r="G13" i="3"/>
  <c r="G10" i="3"/>
  <c r="G9" i="3"/>
  <c r="G8" i="3"/>
  <c r="G24" i="1"/>
  <c r="G23" i="1"/>
  <c r="G16" i="1"/>
  <c r="G13" i="1"/>
  <c r="I12" i="1" s="1"/>
  <c r="G10" i="1"/>
  <c r="G9" i="1"/>
  <c r="I18" i="1"/>
  <c r="I5" i="3" l="1"/>
  <c r="B139" i="10"/>
  <c r="B70" i="10"/>
  <c r="B82" i="10"/>
  <c r="B96" i="10"/>
  <c r="I12" i="3"/>
  <c r="I12" i="4"/>
  <c r="I5" i="7"/>
  <c r="G6" i="1"/>
  <c r="I5" i="1" s="1"/>
  <c r="J4" i="2" s="1"/>
  <c r="C69" i="10"/>
  <c r="B88" i="10"/>
  <c r="B125" i="10"/>
  <c r="B117" i="10"/>
  <c r="B58" i="10"/>
  <c r="F11" i="2"/>
  <c r="H11" i="2"/>
  <c r="I5" i="9"/>
  <c r="G9" i="8"/>
  <c r="I5" i="8" s="1"/>
  <c r="J10" i="2" s="1"/>
  <c r="G24" i="7"/>
  <c r="I22" i="7" s="1"/>
  <c r="L9" i="2" s="1"/>
  <c r="H9" i="2"/>
  <c r="G24" i="6"/>
  <c r="I22" i="6" s="1"/>
  <c r="G9" i="5"/>
  <c r="I5" i="5" s="1"/>
  <c r="F7" i="2"/>
  <c r="F9" i="4"/>
  <c r="F6" i="2" s="1"/>
  <c r="K8" i="3"/>
  <c r="N5" i="2" s="1"/>
  <c r="J5" i="2"/>
  <c r="I22" i="1"/>
  <c r="B118" i="10" l="1"/>
  <c r="C117" i="10"/>
  <c r="B89" i="10"/>
  <c r="C88" i="10"/>
  <c r="B83" i="10"/>
  <c r="C82" i="10"/>
  <c r="B140" i="10"/>
  <c r="C139" i="10"/>
  <c r="B59" i="10"/>
  <c r="C58" i="10"/>
  <c r="B126" i="10"/>
  <c r="C125" i="10"/>
  <c r="B97" i="10"/>
  <c r="C96" i="10"/>
  <c r="B71" i="10"/>
  <c r="C70" i="10"/>
  <c r="K8" i="9"/>
  <c r="N11" i="2" s="1"/>
  <c r="J11" i="2"/>
  <c r="K8" i="8"/>
  <c r="N10" i="2" s="1"/>
  <c r="K8" i="7"/>
  <c r="N9" i="2" s="1"/>
  <c r="K8" i="5"/>
  <c r="N7" i="2" s="1"/>
  <c r="J7" i="2"/>
  <c r="K8" i="6"/>
  <c r="N8" i="2" s="1"/>
  <c r="L8" i="2"/>
  <c r="G9" i="4"/>
  <c r="I5" i="4" s="1"/>
  <c r="K8" i="1"/>
  <c r="N4" i="2" s="1"/>
  <c r="B141" i="10" l="1"/>
  <c r="C140" i="10"/>
  <c r="B119" i="10"/>
  <c r="C118" i="10"/>
  <c r="B98" i="10"/>
  <c r="C97" i="10"/>
  <c r="B127" i="10"/>
  <c r="C126" i="10"/>
  <c r="B60" i="10"/>
  <c r="C59" i="10"/>
  <c r="C89" i="10"/>
  <c r="B72" i="10"/>
  <c r="C71" i="10"/>
  <c r="B84" i="10"/>
  <c r="C83" i="10"/>
  <c r="K8" i="4"/>
  <c r="N6" i="2" s="1"/>
  <c r="J6" i="2"/>
  <c r="B120" i="10" l="1"/>
  <c r="C119" i="10"/>
  <c r="B142" i="10"/>
  <c r="C141" i="10"/>
  <c r="B61" i="10"/>
  <c r="C60" i="10"/>
  <c r="B73" i="10"/>
  <c r="C72" i="10"/>
  <c r="B99" i="10"/>
  <c r="C98" i="10"/>
  <c r="C84" i="10"/>
  <c r="B128" i="10"/>
  <c r="C127" i="10"/>
  <c r="B129" i="10" l="1"/>
  <c r="C128" i="10"/>
  <c r="B143" i="10"/>
  <c r="C142" i="10"/>
  <c r="B62" i="10"/>
  <c r="C61" i="10"/>
  <c r="B74" i="10"/>
  <c r="C73" i="10"/>
  <c r="B100" i="10"/>
  <c r="C99" i="10"/>
  <c r="B121" i="10"/>
  <c r="C120" i="10"/>
  <c r="B101" i="10" l="1"/>
  <c r="C100" i="10"/>
  <c r="C121" i="10"/>
  <c r="B75" i="10"/>
  <c r="C74" i="10"/>
  <c r="B144" i="10"/>
  <c r="C143" i="10"/>
  <c r="B130" i="10"/>
  <c r="C129" i="10"/>
  <c r="B63" i="10"/>
  <c r="C62" i="10"/>
  <c r="B145" i="10" l="1"/>
  <c r="C144" i="10"/>
  <c r="B131" i="10"/>
  <c r="C130" i="10"/>
  <c r="B64" i="10"/>
  <c r="C63" i="10"/>
  <c r="C75" i="10"/>
  <c r="B102" i="10"/>
  <c r="C101" i="10"/>
  <c r="B146" i="10" l="1"/>
  <c r="C145" i="10"/>
  <c r="B132" i="10"/>
  <c r="C131" i="10"/>
  <c r="B103" i="10"/>
  <c r="C102" i="10"/>
  <c r="B65" i="10"/>
  <c r="C64" i="10"/>
  <c r="B104" i="10" l="1"/>
  <c r="C103" i="10"/>
  <c r="B66" i="10"/>
  <c r="C65" i="10"/>
  <c r="O8" i="2"/>
  <c r="B133" i="10"/>
  <c r="C132" i="10"/>
  <c r="B147" i="10"/>
  <c r="C146" i="10"/>
  <c r="C66" i="10" l="1"/>
  <c r="B148" i="10"/>
  <c r="C147" i="10"/>
  <c r="B134" i="10"/>
  <c r="C133" i="10"/>
  <c r="B105" i="10"/>
  <c r="C104" i="10"/>
  <c r="C134" i="10" l="1"/>
  <c r="B149" i="10"/>
  <c r="C148" i="10"/>
  <c r="B106" i="10"/>
  <c r="C105" i="10"/>
  <c r="B150" i="10" l="1"/>
  <c r="C149" i="10"/>
  <c r="B107" i="10"/>
  <c r="C106" i="10"/>
  <c r="B151" i="10" l="1"/>
  <c r="C150" i="10"/>
  <c r="B108" i="10"/>
  <c r="C107" i="10"/>
  <c r="B152" i="10" l="1"/>
  <c r="C151" i="10"/>
  <c r="B109" i="10"/>
  <c r="C108" i="10"/>
  <c r="B153" i="10" l="1"/>
  <c r="C152" i="10"/>
  <c r="B110" i="10"/>
  <c r="C109" i="10"/>
  <c r="C110" i="10" l="1"/>
  <c r="B154" i="10"/>
  <c r="C153" i="10"/>
  <c r="B155" i="10" l="1"/>
  <c r="C154" i="10"/>
  <c r="B156" i="10" l="1"/>
  <c r="C155" i="10"/>
  <c r="B157" i="10" l="1"/>
  <c r="C156" i="10"/>
  <c r="B158" i="10" l="1"/>
  <c r="C157" i="10"/>
  <c r="B159" i="10" l="1"/>
  <c r="C158" i="10"/>
  <c r="C159" i="10" l="1"/>
  <c r="B160" i="10"/>
  <c r="B161" i="10" l="1"/>
  <c r="C160" i="10"/>
  <c r="B162" i="10" l="1"/>
  <c r="C161" i="10"/>
  <c r="C162" i="10" l="1"/>
  <c r="B163" i="10"/>
  <c r="B164" i="10" l="1"/>
  <c r="C163" i="10"/>
  <c r="B165" i="10" l="1"/>
  <c r="C164" i="10"/>
  <c r="B166" i="10" l="1"/>
  <c r="C165" i="10"/>
  <c r="B167" i="10" l="1"/>
  <c r="C166" i="10"/>
  <c r="C167" i="10" l="1"/>
  <c r="B168" i="10"/>
  <c r="B169" i="10" l="1"/>
  <c r="C168" i="10"/>
  <c r="B170" i="10" l="1"/>
  <c r="C169" i="10"/>
  <c r="B171" i="10" l="1"/>
  <c r="C170" i="10"/>
  <c r="B172" i="10" l="1"/>
  <c r="C171" i="10"/>
  <c r="B173" i="10" l="1"/>
  <c r="C172" i="10"/>
  <c r="C173" i="10" l="1"/>
  <c r="B174" i="10"/>
  <c r="B175" i="10" l="1"/>
  <c r="C174" i="10"/>
  <c r="B176" i="10" l="1"/>
  <c r="C175" i="10"/>
  <c r="B177" i="10" l="1"/>
  <c r="C176" i="10"/>
  <c r="B178" i="10" l="1"/>
  <c r="C177" i="10"/>
  <c r="B179" i="10" l="1"/>
  <c r="C178" i="10"/>
  <c r="C179" i="10" l="1"/>
  <c r="B180" i="10"/>
  <c r="B181" i="10" l="1"/>
  <c r="C180" i="10"/>
  <c r="B182" i="10" l="1"/>
  <c r="C181" i="10"/>
  <c r="B183" i="10" l="1"/>
  <c r="C182" i="10"/>
  <c r="B184" i="10" l="1"/>
  <c r="C183" i="10"/>
  <c r="C184" i="10" l="1"/>
  <c r="B185" i="10"/>
  <c r="C185" i="10" l="1"/>
  <c r="B186" i="10"/>
  <c r="C186" i="10" l="1"/>
  <c r="B187" i="10"/>
  <c r="B188" i="10" l="1"/>
  <c r="C187" i="10"/>
  <c r="C188" i="10" l="1"/>
  <c r="B189" i="10"/>
  <c r="B190" i="10" l="1"/>
  <c r="C189" i="10"/>
  <c r="C190" i="10" l="1"/>
  <c r="B191" i="10"/>
  <c r="C191" i="10" l="1"/>
  <c r="B192" i="10"/>
  <c r="C192" i="10" l="1"/>
  <c r="B193" i="10"/>
  <c r="C193" i="10" l="1"/>
  <c r="B194" i="10"/>
  <c r="C194" i="10" l="1"/>
  <c r="B195" i="10"/>
  <c r="C195" i="10" l="1"/>
  <c r="B196" i="10"/>
  <c r="C196" i="10" l="1"/>
  <c r="B197" i="10"/>
  <c r="C197" i="10" l="1"/>
  <c r="B198" i="10"/>
  <c r="C198" i="10" l="1"/>
  <c r="B199" i="10"/>
  <c r="C199" i="10" l="1"/>
  <c r="B200" i="10"/>
  <c r="B201" i="10" l="1"/>
  <c r="C200" i="10"/>
  <c r="C201" i="10" l="1"/>
  <c r="B202" i="10"/>
  <c r="E202" i="10" l="1"/>
  <c r="F202" i="10" s="1"/>
  <c r="C202" i="10"/>
  <c r="B203" i="10"/>
  <c r="E200" i="10"/>
  <c r="F200" i="10" s="1"/>
  <c r="E194" i="10"/>
  <c r="F194" i="10" s="1"/>
  <c r="E196" i="10"/>
  <c r="F196" i="10" s="1"/>
  <c r="E198" i="10"/>
  <c r="F198" i="10" s="1"/>
  <c r="C203" i="10" l="1"/>
  <c r="E203" i="10"/>
  <c r="F203" i="10" s="1"/>
  <c r="E9" i="10"/>
  <c r="F9" i="10" s="1"/>
  <c r="E1" i="10"/>
  <c r="F1" i="10" s="1"/>
  <c r="E46" i="10"/>
  <c r="F46" i="10" s="1"/>
  <c r="E41" i="10"/>
  <c r="F41" i="10" s="1"/>
  <c r="E135" i="10"/>
  <c r="F135" i="10" s="1"/>
  <c r="E91" i="10"/>
  <c r="F91" i="10" s="1"/>
  <c r="E33" i="10"/>
  <c r="F33" i="10" s="1"/>
  <c r="E95" i="10"/>
  <c r="F95" i="10" s="1"/>
  <c r="E117" i="10"/>
  <c r="F117" i="10" s="1"/>
  <c r="E77" i="10"/>
  <c r="F77" i="10" s="1"/>
  <c r="E4" i="10"/>
  <c r="F4" i="10" s="1"/>
  <c r="E69" i="10"/>
  <c r="F69" i="10" s="1"/>
  <c r="E25" i="10"/>
  <c r="F25" i="10" s="1"/>
  <c r="E22" i="10"/>
  <c r="F22" i="10" s="1"/>
  <c r="E49" i="10"/>
  <c r="F49" i="10" s="1"/>
  <c r="E124" i="10"/>
  <c r="F124" i="10" s="1"/>
  <c r="E82" i="10"/>
  <c r="F82" i="10" s="1"/>
  <c r="E10" i="10"/>
  <c r="F10" i="10" s="1"/>
  <c r="E17" i="10"/>
  <c r="F17" i="10" s="1"/>
  <c r="E39" i="10"/>
  <c r="F39" i="10" s="1"/>
  <c r="E137" i="10"/>
  <c r="F137" i="10" s="1"/>
  <c r="E111" i="10"/>
  <c r="F111" i="10" s="1"/>
  <c r="E43" i="10"/>
  <c r="F43" i="10" s="1"/>
  <c r="E19" i="10"/>
  <c r="F19" i="10" s="1"/>
  <c r="E42" i="10"/>
  <c r="F42" i="10" s="1"/>
  <c r="E113" i="10"/>
  <c r="F113" i="10" s="1"/>
  <c r="E27" i="10"/>
  <c r="F27" i="10" s="1"/>
  <c r="E15" i="10"/>
  <c r="F15" i="10" s="1"/>
  <c r="E93" i="10"/>
  <c r="F93" i="10" s="1"/>
  <c r="E78" i="10"/>
  <c r="F78" i="10" s="1"/>
  <c r="E34" i="10"/>
  <c r="F34" i="10" s="1"/>
  <c r="E7" i="10"/>
  <c r="F7" i="10" s="1"/>
  <c r="E3" i="10"/>
  <c r="F3" i="10" s="1"/>
  <c r="E12" i="10"/>
  <c r="F12" i="10" s="1"/>
  <c r="E37" i="10"/>
  <c r="F37" i="10" s="1"/>
  <c r="E23" i="10"/>
  <c r="F23" i="10" s="1"/>
  <c r="E136" i="10"/>
  <c r="F136" i="10" s="1"/>
  <c r="E5" i="10"/>
  <c r="F5" i="10" s="1"/>
  <c r="E47" i="10"/>
  <c r="F47" i="10" s="1"/>
  <c r="E6" i="10"/>
  <c r="F6" i="10" s="1"/>
  <c r="E122" i="10"/>
  <c r="F122" i="10" s="1"/>
  <c r="E92" i="10"/>
  <c r="F92" i="10" s="1"/>
  <c r="E79" i="10"/>
  <c r="F79" i="10" s="1"/>
  <c r="E13" i="10"/>
  <c r="F13" i="10" s="1"/>
  <c r="E115" i="10"/>
  <c r="F115" i="10" s="1"/>
  <c r="E123" i="10"/>
  <c r="F123" i="10" s="1"/>
  <c r="E48" i="10"/>
  <c r="F48" i="10" s="1"/>
  <c r="E36" i="10"/>
  <c r="F36" i="10" s="1"/>
  <c r="E35" i="10"/>
  <c r="F35" i="10" s="1"/>
  <c r="E24" i="10"/>
  <c r="F24" i="10" s="1"/>
  <c r="E45" i="10"/>
  <c r="F45" i="10" s="1"/>
  <c r="E38" i="10"/>
  <c r="F38" i="10" s="1"/>
  <c r="E54" i="10"/>
  <c r="F54" i="10" s="1"/>
  <c r="E14" i="10"/>
  <c r="F14" i="10" s="1"/>
  <c r="E40" i="10"/>
  <c r="F40" i="10" s="1"/>
  <c r="E26" i="10"/>
  <c r="F26" i="10" s="1"/>
  <c r="E50" i="10"/>
  <c r="F50" i="10" s="1"/>
  <c r="E112" i="10"/>
  <c r="F112" i="10" s="1"/>
  <c r="E85" i="10"/>
  <c r="F85" i="10" s="1"/>
  <c r="E51" i="10"/>
  <c r="F51" i="10" s="1"/>
  <c r="E18" i="10"/>
  <c r="F18" i="10" s="1"/>
  <c r="E68" i="10"/>
  <c r="F68" i="10" s="1"/>
  <c r="E81" i="10"/>
  <c r="F81" i="10" s="1"/>
  <c r="E60" i="10"/>
  <c r="F60" i="10" s="1"/>
  <c r="E53" i="10"/>
  <c r="F53" i="10" s="1"/>
  <c r="E90" i="10"/>
  <c r="F90" i="10" s="1"/>
  <c r="E30" i="10"/>
  <c r="F30" i="10" s="1"/>
  <c r="E114" i="10"/>
  <c r="F114" i="10" s="1"/>
  <c r="E52" i="10"/>
  <c r="F52" i="10" s="1"/>
  <c r="E16" i="10"/>
  <c r="F16" i="10" s="1"/>
  <c r="E94" i="10"/>
  <c r="F94" i="10" s="1"/>
  <c r="E29" i="10"/>
  <c r="F29" i="10" s="1"/>
  <c r="E20" i="10"/>
  <c r="F20" i="10" s="1"/>
  <c r="E138" i="10"/>
  <c r="F138" i="10" s="1"/>
  <c r="E31" i="10"/>
  <c r="F31" i="10" s="1"/>
  <c r="E8" i="10"/>
  <c r="F8" i="10" s="1"/>
  <c r="E11" i="10"/>
  <c r="F11" i="10" s="1"/>
  <c r="E32" i="10"/>
  <c r="F32" i="10" s="1"/>
  <c r="E80" i="10"/>
  <c r="F80" i="10" s="1"/>
  <c r="E56" i="10"/>
  <c r="F56" i="10" s="1"/>
  <c r="E86" i="10"/>
  <c r="F86" i="10" s="1"/>
  <c r="E67" i="10"/>
  <c r="F67" i="10" s="1"/>
  <c r="E55" i="10"/>
  <c r="F55" i="10" s="1"/>
  <c r="E44" i="10"/>
  <c r="F44" i="10" s="1"/>
  <c r="E87" i="10"/>
  <c r="F87" i="10" s="1"/>
  <c r="E28" i="10"/>
  <c r="F28" i="10" s="1"/>
  <c r="E21" i="10"/>
  <c r="F21" i="10" s="1"/>
  <c r="E76" i="10"/>
  <c r="F76" i="10" s="1"/>
  <c r="E2" i="10"/>
  <c r="F2" i="10" s="1"/>
  <c r="E59" i="10"/>
  <c r="F59" i="10" s="1"/>
  <c r="E97" i="10"/>
  <c r="F97" i="10" s="1"/>
  <c r="E57" i="10"/>
  <c r="F57" i="10" s="1"/>
  <c r="E116" i="10"/>
  <c r="F116" i="10" s="1"/>
  <c r="E129" i="10"/>
  <c r="F129" i="10" s="1"/>
  <c r="E96" i="10"/>
  <c r="F96" i="10" s="1"/>
  <c r="E58" i="10"/>
  <c r="F58" i="10" s="1"/>
  <c r="E126" i="10"/>
  <c r="F126" i="10" s="1"/>
  <c r="E118" i="10"/>
  <c r="F118" i="10" s="1"/>
  <c r="E140" i="10"/>
  <c r="F140" i="10" s="1"/>
  <c r="E88" i="10"/>
  <c r="F88" i="10" s="1"/>
  <c r="E100" i="10"/>
  <c r="F100" i="10" s="1"/>
  <c r="E71" i="10"/>
  <c r="F71" i="10" s="1"/>
  <c r="E125" i="10"/>
  <c r="F125" i="10" s="1"/>
  <c r="E139" i="10"/>
  <c r="F139" i="10" s="1"/>
  <c r="E70" i="10"/>
  <c r="F70" i="10" s="1"/>
  <c r="E89" i="10"/>
  <c r="F89" i="10" s="1"/>
  <c r="E61" i="10"/>
  <c r="F61" i="10" s="1"/>
  <c r="E141" i="10"/>
  <c r="F141" i="10" s="1"/>
  <c r="E128" i="10"/>
  <c r="F128" i="10" s="1"/>
  <c r="E119" i="10"/>
  <c r="F119" i="10" s="1"/>
  <c r="E99" i="10"/>
  <c r="F99" i="10" s="1"/>
  <c r="E83" i="10"/>
  <c r="F83" i="10" s="1"/>
  <c r="E127" i="10"/>
  <c r="F127" i="10" s="1"/>
  <c r="E72" i="10"/>
  <c r="F72" i="10" s="1"/>
  <c r="E120" i="10"/>
  <c r="F120" i="10" s="1"/>
  <c r="E98" i="10"/>
  <c r="F98" i="10" s="1"/>
  <c r="E84" i="10"/>
  <c r="F84" i="10" s="1"/>
  <c r="E142" i="10"/>
  <c r="F142" i="10" s="1"/>
  <c r="E75" i="10"/>
  <c r="F75" i="10" s="1"/>
  <c r="E144" i="10"/>
  <c r="F144" i="10" s="1"/>
  <c r="E63" i="10"/>
  <c r="F63" i="10" s="1"/>
  <c r="E62" i="10"/>
  <c r="F62" i="10" s="1"/>
  <c r="E73" i="10"/>
  <c r="F73" i="10" s="1"/>
  <c r="E130" i="10"/>
  <c r="F130" i="10" s="1"/>
  <c r="E103" i="10"/>
  <c r="F103" i="10" s="1"/>
  <c r="E143" i="10"/>
  <c r="F143" i="10" s="1"/>
  <c r="E74" i="10"/>
  <c r="F74" i="10" s="1"/>
  <c r="E121" i="10"/>
  <c r="F121" i="10" s="1"/>
  <c r="E145" i="10"/>
  <c r="F145" i="10" s="1"/>
  <c r="E131" i="10"/>
  <c r="F131" i="10" s="1"/>
  <c r="E101" i="10"/>
  <c r="F101" i="10" s="1"/>
  <c r="E102" i="10"/>
  <c r="F102" i="10" s="1"/>
  <c r="E64" i="10"/>
  <c r="F64" i="10" s="1"/>
  <c r="E105" i="10"/>
  <c r="F105" i="10" s="1"/>
  <c r="E65" i="10"/>
  <c r="F65" i="10" s="1"/>
  <c r="E147" i="10"/>
  <c r="F147" i="10" s="1"/>
  <c r="E66" i="10"/>
  <c r="F66" i="10" s="1"/>
  <c r="E133" i="10"/>
  <c r="F133" i="10" s="1"/>
  <c r="E132" i="10"/>
  <c r="F132" i="10" s="1"/>
  <c r="E148" i="10"/>
  <c r="F148" i="10" s="1"/>
  <c r="E146" i="10"/>
  <c r="F146" i="10" s="1"/>
  <c r="E106" i="10"/>
  <c r="F106" i="10" s="1"/>
  <c r="E104" i="10"/>
  <c r="F104" i="10" s="1"/>
  <c r="E150" i="10"/>
  <c r="F150" i="10" s="1"/>
  <c r="E149" i="10"/>
  <c r="F149" i="10" s="1"/>
  <c r="E134" i="10"/>
  <c r="F134" i="10" s="1"/>
  <c r="E107" i="10"/>
  <c r="F107" i="10" s="1"/>
  <c r="E151" i="10"/>
  <c r="F151" i="10" s="1"/>
  <c r="E108" i="10"/>
  <c r="F108" i="10" s="1"/>
  <c r="E152" i="10"/>
  <c r="F152" i="10" s="1"/>
  <c r="E110" i="10"/>
  <c r="F110" i="10" s="1"/>
  <c r="E109" i="10"/>
  <c r="F109" i="10" s="1"/>
  <c r="E153" i="10"/>
  <c r="F153" i="10" s="1"/>
  <c r="E154" i="10"/>
  <c r="F154" i="10" s="1"/>
  <c r="E155" i="10"/>
  <c r="F155" i="10" s="1"/>
  <c r="E156" i="10"/>
  <c r="F156" i="10" s="1"/>
  <c r="E157" i="10"/>
  <c r="F157" i="10" s="1"/>
  <c r="E158" i="10"/>
  <c r="F158" i="10" s="1"/>
  <c r="E159" i="10"/>
  <c r="F159" i="10" s="1"/>
  <c r="E160" i="10"/>
  <c r="F160" i="10" s="1"/>
  <c r="E161" i="10"/>
  <c r="F161" i="10" s="1"/>
  <c r="E162" i="10"/>
  <c r="F162" i="10" s="1"/>
  <c r="E163" i="10"/>
  <c r="F163" i="10" s="1"/>
  <c r="E164" i="10"/>
  <c r="F164" i="10" s="1"/>
  <c r="E165" i="10"/>
  <c r="F165" i="10" s="1"/>
  <c r="E166" i="10"/>
  <c r="F166" i="10" s="1"/>
  <c r="E167" i="10"/>
  <c r="F167" i="10" s="1"/>
  <c r="E168" i="10"/>
  <c r="F168" i="10" s="1"/>
  <c r="E169" i="10"/>
  <c r="F169" i="10" s="1"/>
  <c r="E170" i="10"/>
  <c r="F170" i="10" s="1"/>
  <c r="E171" i="10"/>
  <c r="F171" i="10" s="1"/>
  <c r="E172" i="10"/>
  <c r="F172" i="10" s="1"/>
  <c r="E173" i="10"/>
  <c r="F173" i="10" s="1"/>
  <c r="E174" i="10"/>
  <c r="F174" i="10" s="1"/>
  <c r="E175" i="10"/>
  <c r="F175" i="10" s="1"/>
  <c r="E176" i="10"/>
  <c r="F176" i="10" s="1"/>
  <c r="E177" i="10"/>
  <c r="F177" i="10" s="1"/>
  <c r="E178" i="10"/>
  <c r="F178" i="10" s="1"/>
  <c r="E179" i="10"/>
  <c r="F179" i="10" s="1"/>
  <c r="E180" i="10"/>
  <c r="F180" i="10" s="1"/>
  <c r="E181" i="10"/>
  <c r="F181" i="10" s="1"/>
  <c r="E182" i="10"/>
  <c r="F182" i="10" s="1"/>
  <c r="E183" i="10"/>
  <c r="F183" i="10" s="1"/>
  <c r="E184" i="10"/>
  <c r="F184" i="10" s="1"/>
  <c r="E185" i="10"/>
  <c r="F185" i="10" s="1"/>
  <c r="E186" i="10"/>
  <c r="F186" i="10" s="1"/>
  <c r="E187" i="10"/>
  <c r="F187" i="10" s="1"/>
  <c r="E188" i="10"/>
  <c r="F188" i="10" s="1"/>
  <c r="E189" i="10"/>
  <c r="F189" i="10" s="1"/>
  <c r="E190" i="10"/>
  <c r="F190" i="10" s="1"/>
  <c r="E191" i="10"/>
  <c r="F191" i="10" s="1"/>
  <c r="E192" i="10"/>
  <c r="F192" i="10" s="1"/>
  <c r="E201" i="10"/>
  <c r="F201" i="10" s="1"/>
  <c r="E193" i="10"/>
  <c r="F193" i="10" s="1"/>
  <c r="E195" i="10"/>
  <c r="F195" i="10" s="1"/>
  <c r="E197" i="10"/>
  <c r="F197" i="10" s="1"/>
  <c r="E199" i="10"/>
  <c r="F199" i="10" s="1"/>
  <c r="O5" i="2" l="1"/>
  <c r="O7" i="2"/>
  <c r="O9" i="2"/>
  <c r="K12" i="11"/>
  <c r="O4" i="2"/>
  <c r="O10" i="2"/>
  <c r="O11" i="2"/>
  <c r="O6" i="2"/>
</calcChain>
</file>

<file path=xl/sharedStrings.xml><?xml version="1.0" encoding="utf-8"?>
<sst xmlns="http://schemas.openxmlformats.org/spreadsheetml/2006/main" count="340" uniqueCount="109">
  <si>
    <t>Estimated earned income (PPP, US$)</t>
  </si>
  <si>
    <t>Legislators, senior officials and managers</t>
  </si>
  <si>
    <t>Professional and technical workers</t>
  </si>
  <si>
    <t>Literacy rate</t>
  </si>
  <si>
    <t>Enrolment in primary education</t>
  </si>
  <si>
    <t>Enrolment in secondary education</t>
  </si>
  <si>
    <t>Enrolment in tertiary education</t>
  </si>
  <si>
    <t>Sex ratio at birth</t>
  </si>
  <si>
    <t>Healthy life expectancy</t>
  </si>
  <si>
    <t>Women in parliament</t>
  </si>
  <si>
    <t>Women in ministerial positions</t>
  </si>
  <si>
    <t>Global Gender Gap</t>
  </si>
  <si>
    <t>EGYPT</t>
  </si>
  <si>
    <t>ECONOMIC PARTICIPATION AND OPPORTUNITIES</t>
  </si>
  <si>
    <t>Labor force participation</t>
  </si>
  <si>
    <t>Wage equality for similar work</t>
  </si>
  <si>
    <t>EDUCATIOANL ATTAINMENT</t>
  </si>
  <si>
    <t>HEALTH AND SURVIVAL</t>
  </si>
  <si>
    <t>POLITICAL EMPOWERMENT</t>
  </si>
  <si>
    <t>Years with female head of state (last 50 years)</t>
  </si>
  <si>
    <t>Rank</t>
  </si>
  <si>
    <t>Score</t>
  </si>
  <si>
    <t>Average</t>
  </si>
  <si>
    <t>Female</t>
  </si>
  <si>
    <t>Male</t>
  </si>
  <si>
    <t>F/M</t>
  </si>
  <si>
    <t>weight</t>
  </si>
  <si>
    <t>Overall</t>
  </si>
  <si>
    <t>Value</t>
  </si>
  <si>
    <t>Benchmark</t>
  </si>
  <si>
    <t>Scenarios</t>
  </si>
  <si>
    <t>Lesotho</t>
  </si>
  <si>
    <t>Slovak Republic</t>
  </si>
  <si>
    <t>Thailand</t>
  </si>
  <si>
    <t>Kenya</t>
  </si>
  <si>
    <t>Montenegro</t>
  </si>
  <si>
    <t>Greece</t>
  </si>
  <si>
    <t>Belize</t>
  </si>
  <si>
    <t>Madagascar</t>
  </si>
  <si>
    <t>Mexico</t>
  </si>
  <si>
    <t>Italy</t>
  </si>
  <si>
    <t>Myanmar</t>
  </si>
  <si>
    <t>Indonesia</t>
  </si>
  <si>
    <t>Kyrgyz Republic</t>
  </si>
  <si>
    <t>Suriname</t>
  </si>
  <si>
    <t>Cameron</t>
  </si>
  <si>
    <t>Czech Republic</t>
  </si>
  <si>
    <t>Cape Verde</t>
  </si>
  <si>
    <t>Brazil</t>
  </si>
  <si>
    <t>Senegal</t>
  </si>
  <si>
    <t>Cyprus</t>
  </si>
  <si>
    <t>Malta</t>
  </si>
  <si>
    <t>Georgia</t>
  </si>
  <si>
    <t>Tajikistan</t>
  </si>
  <si>
    <t>Paraguay</t>
  </si>
  <si>
    <t>Armenia</t>
  </si>
  <si>
    <t>Azerbaijan</t>
  </si>
  <si>
    <t>Cambodia</t>
  </si>
  <si>
    <t>China</t>
  </si>
  <si>
    <t>Malawi</t>
  </si>
  <si>
    <t>Brunei Darussalam</t>
  </si>
  <si>
    <t>Hungary</t>
  </si>
  <si>
    <t>Malaysia</t>
  </si>
  <si>
    <t>Swaziland</t>
  </si>
  <si>
    <t>Maldives</t>
  </si>
  <si>
    <t>Liberia</t>
  </si>
  <si>
    <t>India</t>
  </si>
  <si>
    <t>Sri Lanka</t>
  </si>
  <si>
    <t>Guatemala</t>
  </si>
  <si>
    <t>Nepal</t>
  </si>
  <si>
    <t>Mauritius</t>
  </si>
  <si>
    <t>Guinea</t>
  </si>
  <si>
    <t>Japan</t>
  </si>
  <si>
    <t>Ethiopia</t>
  </si>
  <si>
    <t>Benin</t>
  </si>
  <si>
    <t>Tunisia</t>
  </si>
  <si>
    <t>Korea,Rep</t>
  </si>
  <si>
    <t>Gambia, The</t>
  </si>
  <si>
    <t>UAE</t>
  </si>
  <si>
    <t>Burkina Faso</t>
  </si>
  <si>
    <t>Nigeria</t>
  </si>
  <si>
    <t>Angola</t>
  </si>
  <si>
    <t>Bhutan</t>
  </si>
  <si>
    <t>Fiji</t>
  </si>
  <si>
    <t>Bahrain</t>
  </si>
  <si>
    <t>Algeria</t>
  </si>
  <si>
    <t>Timor-Leste</t>
  </si>
  <si>
    <t>Kuwait</t>
  </si>
  <si>
    <t>Qatar</t>
  </si>
  <si>
    <t>Turkey</t>
  </si>
  <si>
    <t>Mauritania</t>
  </si>
  <si>
    <t>Cote D'Ivoire</t>
  </si>
  <si>
    <t>Egypt</t>
  </si>
  <si>
    <t>Jordan</t>
  </si>
  <si>
    <t>Morocco</t>
  </si>
  <si>
    <t>Lebanon</t>
  </si>
  <si>
    <t>Saudi Arabia</t>
  </si>
  <si>
    <t>Mali</t>
  </si>
  <si>
    <t>Iran</t>
  </si>
  <si>
    <t>Chad</t>
  </si>
  <si>
    <t>Syria</t>
  </si>
  <si>
    <t>Pakistan</t>
  </si>
  <si>
    <t>Yemen</t>
  </si>
  <si>
    <t>Overall Rank</t>
  </si>
  <si>
    <t>Results</t>
  </si>
  <si>
    <t>Change the inputs here</t>
  </si>
  <si>
    <t>GGG 2017 default numbers</t>
  </si>
  <si>
    <t>Overall Index</t>
  </si>
  <si>
    <t>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</si>
</sst>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5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" fontId="0" fillId="0" borderId="0" xfId="0" applyNumberFormat="1"/>
    <xf numFmtId="165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1" xfId="1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5" zoomScale="90" zoomScaleNormal="90" workbookViewId="0">
      <selection activeCell="G16" sqref="G16"/>
    </sheetView>
  </sheetViews>
  <sheetFormatPr defaultColWidth="9.28515625" defaultRowHeight="15.75" x14ac:dyDescent="0.25"/>
  <cols>
    <col min="1" max="1" width="6.140625" style="49" customWidth="1"/>
    <col min="2" max="2" width="51.140625" style="55" customWidth="1"/>
    <col min="3" max="3" width="12.7109375" style="49" customWidth="1"/>
    <col min="4" max="4" width="10.7109375" style="49" customWidth="1"/>
    <col min="5" max="6" width="9.28515625" style="49" customWidth="1"/>
    <col min="7" max="8" width="9.28515625" style="49"/>
    <col min="9" max="9" width="7.42578125" style="49" customWidth="1"/>
    <col min="10" max="10" width="26.28515625" style="49" customWidth="1"/>
    <col min="11" max="11" width="26.42578125" style="49" customWidth="1"/>
    <col min="12" max="16384" width="9.28515625" style="49"/>
  </cols>
  <sheetData>
    <row r="1" spans="1:11" ht="15.75" customHeight="1" x14ac:dyDescent="0.25">
      <c r="B1" s="62" t="s">
        <v>108</v>
      </c>
      <c r="C1" s="62"/>
      <c r="D1" s="62"/>
      <c r="E1" s="62"/>
      <c r="F1" s="62"/>
      <c r="G1" s="48"/>
      <c r="J1" s="62" t="s">
        <v>104</v>
      </c>
      <c r="K1" s="62"/>
    </row>
    <row r="2" spans="1:11" ht="15.75" customHeight="1" x14ac:dyDescent="0.25">
      <c r="A2" s="48"/>
      <c r="B2" s="62"/>
      <c r="C2" s="62"/>
      <c r="D2" s="62"/>
      <c r="E2" s="62"/>
      <c r="F2" s="62"/>
      <c r="G2" s="48"/>
      <c r="J2" s="62"/>
      <c r="K2" s="62"/>
    </row>
    <row r="4" spans="1:11" ht="60" customHeight="1" x14ac:dyDescent="0.25">
      <c r="B4" s="45"/>
      <c r="C4" s="41" t="s">
        <v>105</v>
      </c>
      <c r="D4" s="46"/>
      <c r="E4" s="46"/>
      <c r="F4" s="46"/>
      <c r="G4" s="42" t="s">
        <v>106</v>
      </c>
    </row>
    <row r="5" spans="1:11" s="50" customFormat="1" x14ac:dyDescent="0.25">
      <c r="B5" s="45"/>
      <c r="C5" s="40" t="s">
        <v>23</v>
      </c>
      <c r="D5" s="40" t="s">
        <v>24</v>
      </c>
      <c r="E5" s="40" t="s">
        <v>25</v>
      </c>
      <c r="F5" s="40" t="s">
        <v>26</v>
      </c>
      <c r="G5" s="40"/>
      <c r="K5" s="49"/>
    </row>
    <row r="6" spans="1:11" s="50" customFormat="1" ht="30" x14ac:dyDescent="0.25">
      <c r="B6" s="57" t="s">
        <v>13</v>
      </c>
      <c r="C6" s="58"/>
      <c r="D6" s="58"/>
      <c r="E6" s="58"/>
      <c r="F6" s="58"/>
      <c r="G6" s="59"/>
      <c r="J6" s="26" t="s">
        <v>13</v>
      </c>
      <c r="K6" s="43">
        <f>(E7*F7) + (E8*F8) + (E9*F9) + (E10*F10) + (E11*F11)</f>
        <v>0.41330428905948008</v>
      </c>
    </row>
    <row r="7" spans="1:11" x14ac:dyDescent="0.25">
      <c r="B7" s="54" t="s">
        <v>14</v>
      </c>
      <c r="C7" s="46">
        <v>24.9</v>
      </c>
      <c r="D7" s="46">
        <v>80.400000000000006</v>
      </c>
      <c r="E7" s="51">
        <f>IF(C7/D7&gt;1,1,C7/D7)</f>
        <v>0.30970149253731338</v>
      </c>
      <c r="F7" s="46">
        <v>0.19900000000000001</v>
      </c>
      <c r="G7" s="46">
        <v>24.9</v>
      </c>
      <c r="J7" s="44" t="s">
        <v>16</v>
      </c>
      <c r="K7" s="43">
        <f>(E14*F14) + (E15*F15) + (E16*F16) + (E17*F17)</f>
        <v>0.96112695787974833</v>
      </c>
    </row>
    <row r="8" spans="1:11" x14ac:dyDescent="0.25">
      <c r="B8" s="54" t="s">
        <v>15</v>
      </c>
      <c r="C8" s="46"/>
      <c r="D8" s="46"/>
      <c r="E8" s="51">
        <v>0.66400000000000003</v>
      </c>
      <c r="F8" s="46">
        <v>0.31</v>
      </c>
      <c r="G8" s="46"/>
      <c r="J8" s="44" t="s">
        <v>17</v>
      </c>
      <c r="K8" s="43">
        <f>(E20*F20) + (E21*F21)</f>
        <v>0.96845267973856197</v>
      </c>
    </row>
    <row r="9" spans="1:11" x14ac:dyDescent="0.25">
      <c r="B9" s="54" t="s">
        <v>0</v>
      </c>
      <c r="C9" s="56">
        <v>4911</v>
      </c>
      <c r="D9" s="47">
        <v>17215</v>
      </c>
      <c r="E9" s="51">
        <f>IF(C9/D9&gt;1,1,C9/D9)</f>
        <v>0.28527446993900668</v>
      </c>
      <c r="F9" s="46">
        <v>0.221</v>
      </c>
      <c r="G9" s="47">
        <v>4911</v>
      </c>
      <c r="J9" s="44" t="s">
        <v>18</v>
      </c>
      <c r="K9" s="43">
        <f>(E24*F24) + (E25*F25) + (E26*F26)</f>
        <v>8.7322672272982835E-2</v>
      </c>
    </row>
    <row r="10" spans="1:11" x14ac:dyDescent="0.25">
      <c r="B10" s="54" t="s">
        <v>1</v>
      </c>
      <c r="C10" s="46">
        <v>6.4</v>
      </c>
      <c r="D10" s="46">
        <f>100-C10</f>
        <v>93.6</v>
      </c>
      <c r="E10" s="51">
        <f>IF(C10/D10&gt;1,1,C10/D10)</f>
        <v>6.8376068376068383E-2</v>
      </c>
      <c r="F10" s="46">
        <v>0.14899999999999999</v>
      </c>
      <c r="G10" s="46">
        <v>6.4</v>
      </c>
    </row>
    <row r="11" spans="1:11" x14ac:dyDescent="0.25">
      <c r="B11" s="54" t="s">
        <v>2</v>
      </c>
      <c r="C11" s="46">
        <v>37.5</v>
      </c>
      <c r="D11" s="46">
        <f>100-C11</f>
        <v>62.5</v>
      </c>
      <c r="E11" s="51">
        <f>IF(C11/D11&gt;1,1,C11/D11)</f>
        <v>0.6</v>
      </c>
      <c r="F11" s="46">
        <v>0.121</v>
      </c>
      <c r="G11" s="46">
        <v>37.5</v>
      </c>
      <c r="J11" s="38" t="s">
        <v>107</v>
      </c>
      <c r="K11" s="39">
        <f>(K6+K7+K8+K9)/4</f>
        <v>0.60755164973769327</v>
      </c>
    </row>
    <row r="12" spans="1:11" x14ac:dyDescent="0.25">
      <c r="B12" s="66"/>
      <c r="C12" s="67"/>
      <c r="D12" s="67"/>
      <c r="E12" s="67"/>
      <c r="F12" s="68"/>
      <c r="J12" s="38" t="s">
        <v>103</v>
      </c>
      <c r="K12" s="38">
        <f>VLOOKUP(ROUND(K11,3),Table!B1:D203,3,0)</f>
        <v>134</v>
      </c>
    </row>
    <row r="13" spans="1:11" s="50" customFormat="1" x14ac:dyDescent="0.25">
      <c r="B13" s="60" t="s">
        <v>16</v>
      </c>
      <c r="C13" s="61"/>
      <c r="D13" s="61"/>
      <c r="E13" s="61"/>
      <c r="F13" s="61"/>
      <c r="G13" s="61"/>
    </row>
    <row r="14" spans="1:11" x14ac:dyDescent="0.25">
      <c r="B14" s="54" t="s">
        <v>3</v>
      </c>
      <c r="C14" s="46">
        <v>67.2</v>
      </c>
      <c r="D14" s="46">
        <v>82.6</v>
      </c>
      <c r="E14" s="51">
        <f>IF(C14/D14&gt;1,1,C14/D14)</f>
        <v>0.81355932203389836</v>
      </c>
      <c r="F14" s="46">
        <v>0.191</v>
      </c>
      <c r="G14" s="46">
        <v>67.2</v>
      </c>
    </row>
    <row r="15" spans="1:11" x14ac:dyDescent="0.25">
      <c r="B15" s="54" t="s">
        <v>4</v>
      </c>
      <c r="C15" s="46">
        <v>98.4</v>
      </c>
      <c r="D15" s="46">
        <v>97.7</v>
      </c>
      <c r="E15" s="51">
        <f>IF(C15/D15&gt;1,1,C15/D15)</f>
        <v>1</v>
      </c>
      <c r="F15" s="46">
        <v>0.45900000000000002</v>
      </c>
      <c r="G15" s="46">
        <v>98.4</v>
      </c>
    </row>
    <row r="16" spans="1:11" x14ac:dyDescent="0.25">
      <c r="B16" s="54" t="s">
        <v>5</v>
      </c>
      <c r="C16" s="46">
        <v>82.5</v>
      </c>
      <c r="D16" s="46">
        <v>81.3</v>
      </c>
      <c r="E16" s="51">
        <f>IF(C16/D16&gt;1,1,C16/D16)</f>
        <v>1</v>
      </c>
      <c r="F16" s="46">
        <v>0.23</v>
      </c>
      <c r="G16" s="46">
        <v>82.5</v>
      </c>
    </row>
    <row r="17" spans="2:7" x14ac:dyDescent="0.25">
      <c r="B17" s="54" t="s">
        <v>6</v>
      </c>
      <c r="C17" s="46">
        <v>35.6</v>
      </c>
      <c r="D17" s="46">
        <v>36.9</v>
      </c>
      <c r="E17" s="51">
        <f>IF(C17/D17&gt;1,1,C17/D17)</f>
        <v>0.964769647696477</v>
      </c>
      <c r="F17" s="46">
        <v>0.121</v>
      </c>
      <c r="G17" s="46">
        <v>35.6</v>
      </c>
    </row>
    <row r="18" spans="2:7" x14ac:dyDescent="0.25">
      <c r="B18" s="63"/>
      <c r="C18" s="64"/>
      <c r="D18" s="64"/>
      <c r="E18" s="64"/>
      <c r="F18" s="65"/>
    </row>
    <row r="19" spans="2:7" s="50" customFormat="1" x14ac:dyDescent="0.25">
      <c r="B19" s="57" t="s">
        <v>17</v>
      </c>
      <c r="C19" s="58"/>
      <c r="D19" s="58"/>
      <c r="E19" s="58"/>
      <c r="F19" s="58"/>
      <c r="G19" s="59"/>
    </row>
    <row r="20" spans="2:7" x14ac:dyDescent="0.25">
      <c r="B20" s="54" t="s">
        <v>7</v>
      </c>
      <c r="C20" s="46"/>
      <c r="D20" s="46"/>
      <c r="E20" s="52">
        <v>0.94</v>
      </c>
      <c r="F20" s="46">
        <v>0.69299999999999995</v>
      </c>
      <c r="G20" s="46"/>
    </row>
    <row r="21" spans="2:7" x14ac:dyDescent="0.25">
      <c r="B21" s="54" t="s">
        <v>8</v>
      </c>
      <c r="C21" s="46">
        <v>63.2</v>
      </c>
      <c r="D21" s="46">
        <v>61.2</v>
      </c>
      <c r="E21" s="51">
        <f>IF(C21/D21&gt;1.06,1.06,C21/D21)</f>
        <v>1.0326797385620916</v>
      </c>
      <c r="F21" s="46">
        <v>0.307</v>
      </c>
      <c r="G21" s="46">
        <v>63.2</v>
      </c>
    </row>
    <row r="22" spans="2:7" x14ac:dyDescent="0.25">
      <c r="B22" s="63"/>
      <c r="C22" s="64"/>
      <c r="D22" s="64"/>
      <c r="E22" s="64"/>
      <c r="F22" s="65"/>
    </row>
    <row r="23" spans="2:7" s="50" customFormat="1" x14ac:dyDescent="0.25">
      <c r="B23" s="57" t="s">
        <v>18</v>
      </c>
      <c r="C23" s="58"/>
      <c r="D23" s="58"/>
      <c r="E23" s="58"/>
      <c r="F23" s="58"/>
      <c r="G23" s="59"/>
    </row>
    <row r="24" spans="2:7" x14ac:dyDescent="0.25">
      <c r="B24" s="54" t="s">
        <v>9</v>
      </c>
      <c r="C24" s="46">
        <v>14.9</v>
      </c>
      <c r="D24" s="46">
        <f>100-C24</f>
        <v>85.1</v>
      </c>
      <c r="E24" s="51">
        <f>IF(C24/D24&gt;1,1,C24/D24)</f>
        <v>0.17508813160987075</v>
      </c>
      <c r="F24" s="46">
        <v>0.31</v>
      </c>
      <c r="G24" s="46">
        <v>14.9</v>
      </c>
    </row>
    <row r="25" spans="2:7" x14ac:dyDescent="0.25">
      <c r="B25" s="54" t="s">
        <v>10</v>
      </c>
      <c r="C25" s="46">
        <v>11.8</v>
      </c>
      <c r="D25" s="46">
        <f>100-C25</f>
        <v>88.2</v>
      </c>
      <c r="E25" s="51">
        <f>IF(C25/D25&gt;1,1,C25/D25)</f>
        <v>0.13378684807256236</v>
      </c>
      <c r="F25" s="46">
        <v>0.247</v>
      </c>
      <c r="G25" s="46">
        <v>11.8</v>
      </c>
    </row>
    <row r="26" spans="2:7" x14ac:dyDescent="0.25">
      <c r="B26" s="54" t="s">
        <v>19</v>
      </c>
      <c r="C26" s="46">
        <v>0</v>
      </c>
      <c r="D26" s="46">
        <v>50</v>
      </c>
      <c r="E26" s="51">
        <f>IF(C26/D26&gt;1,1,C26/D26)</f>
        <v>0</v>
      </c>
      <c r="F26" s="46">
        <v>0.443</v>
      </c>
    </row>
    <row r="27" spans="2:7" x14ac:dyDescent="0.25">
      <c r="E27" s="53"/>
    </row>
  </sheetData>
  <mergeCells count="9">
    <mergeCell ref="B23:G23"/>
    <mergeCell ref="B13:G13"/>
    <mergeCell ref="J1:K2"/>
    <mergeCell ref="B1:F2"/>
    <mergeCell ref="B22:F22"/>
    <mergeCell ref="B12:F12"/>
    <mergeCell ref="B18:F18"/>
    <mergeCell ref="B19:G19"/>
    <mergeCell ref="B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>
      <selection activeCell="H7" sqref="H7"/>
    </sheetView>
  </sheetViews>
  <sheetFormatPr defaultColWidth="9.28515625" defaultRowHeight="15.75" x14ac:dyDescent="0.25"/>
  <cols>
    <col min="1" max="1" width="27.140625" style="9" customWidth="1"/>
    <col min="2" max="2" width="7.42578125" style="5" customWidth="1"/>
    <col min="3" max="3" width="7.140625" style="6" customWidth="1"/>
    <col min="4" max="4" width="7.28515625" style="1" customWidth="1"/>
    <col min="5" max="5" width="7.42578125" style="1" customWidth="1"/>
    <col min="6" max="6" width="9.140625" style="1" customWidth="1"/>
    <col min="7" max="7" width="7.7109375" style="1" customWidth="1"/>
    <col min="8" max="8" width="7.85546875" style="1" customWidth="1"/>
    <col min="9" max="10" width="9.28515625" style="1"/>
    <col min="11" max="11" width="9.5703125" style="1" bestFit="1" customWidth="1"/>
    <col min="12" max="16384" width="9.28515625" style="1"/>
  </cols>
  <sheetData>
    <row r="1" spans="1:11" x14ac:dyDescent="0.25">
      <c r="B1" s="5" t="s">
        <v>11</v>
      </c>
    </row>
    <row r="3" spans="1:11" x14ac:dyDescent="0.25">
      <c r="A3" s="9" t="s">
        <v>12</v>
      </c>
      <c r="B3" s="3"/>
    </row>
    <row r="4" spans="1:11" s="2" customFormat="1" x14ac:dyDescent="0.25">
      <c r="A4" s="10"/>
      <c r="B4" s="11" t="s">
        <v>20</v>
      </c>
      <c r="C4" s="12" t="s">
        <v>21</v>
      </c>
      <c r="D4" s="13" t="s">
        <v>22</v>
      </c>
      <c r="E4" s="13" t="s">
        <v>23</v>
      </c>
      <c r="F4" s="13" t="s">
        <v>24</v>
      </c>
      <c r="G4" s="13" t="s">
        <v>25</v>
      </c>
      <c r="H4" s="13" t="s">
        <v>26</v>
      </c>
    </row>
    <row r="5" spans="1:11" s="7" customFormat="1" ht="47.25" x14ac:dyDescent="0.25">
      <c r="A5" s="10" t="s">
        <v>13</v>
      </c>
      <c r="B5" s="11">
        <v>135</v>
      </c>
      <c r="C5" s="16">
        <v>0.41299999999999998</v>
      </c>
      <c r="D5" s="17">
        <v>0.58499999999999996</v>
      </c>
      <c r="E5" s="13"/>
      <c r="F5" s="13"/>
      <c r="G5" s="18"/>
      <c r="H5" s="13"/>
      <c r="I5" s="7">
        <f>(G6*H6) + (G7*H7) + (G8*H8) + (G9*H9) + (G10*H10)</f>
        <v>0.46082232816352209</v>
      </c>
    </row>
    <row r="6" spans="1:11" x14ac:dyDescent="0.25">
      <c r="A6" s="19" t="s">
        <v>14</v>
      </c>
      <c r="B6" s="14">
        <v>138</v>
      </c>
      <c r="C6" s="20">
        <v>0.31</v>
      </c>
      <c r="D6" s="21">
        <v>0.66700000000000004</v>
      </c>
      <c r="E6" s="22">
        <f>Summary!C11</f>
        <v>35</v>
      </c>
      <c r="F6" s="22">
        <v>80.400000000000006</v>
      </c>
      <c r="G6" s="23">
        <f>E6/F6</f>
        <v>0.43532338308457708</v>
      </c>
      <c r="H6" s="22">
        <v>0.19900000000000001</v>
      </c>
    </row>
    <row r="7" spans="1:11" ht="31.5" x14ac:dyDescent="0.25">
      <c r="A7" s="19" t="s">
        <v>15</v>
      </c>
      <c r="B7" s="14">
        <v>58</v>
      </c>
      <c r="C7" s="20">
        <v>0.66400000000000003</v>
      </c>
      <c r="D7" s="21">
        <v>0.63400000000000001</v>
      </c>
      <c r="E7" s="22"/>
      <c r="F7" s="22"/>
      <c r="G7" s="23">
        <v>0.66400000000000003</v>
      </c>
      <c r="H7" s="22">
        <v>0.31</v>
      </c>
    </row>
    <row r="8" spans="1:11" ht="31.5" x14ac:dyDescent="0.25">
      <c r="A8" s="19" t="s">
        <v>0</v>
      </c>
      <c r="B8" s="14">
        <v>131</v>
      </c>
      <c r="C8" s="20">
        <v>0.28499999999999998</v>
      </c>
      <c r="D8" s="21">
        <v>0.50900000000000001</v>
      </c>
      <c r="E8" s="24">
        <v>4911</v>
      </c>
      <c r="F8" s="24">
        <v>17215</v>
      </c>
      <c r="G8" s="23">
        <f>E8/F8</f>
        <v>0.28527446993900668</v>
      </c>
      <c r="H8" s="22">
        <v>0.221</v>
      </c>
      <c r="K8" s="8">
        <f>(I5+I12+I18+I22)/4</f>
        <v>0.63742843742486821</v>
      </c>
    </row>
    <row r="9" spans="1:11" ht="31.5" x14ac:dyDescent="0.25">
      <c r="A9" s="19" t="s">
        <v>1</v>
      </c>
      <c r="B9" s="14">
        <v>122</v>
      </c>
      <c r="C9" s="20">
        <v>6.9000000000000006E-2</v>
      </c>
      <c r="D9" s="21">
        <v>0.32</v>
      </c>
      <c r="E9" s="22">
        <f>Summary!E11</f>
        <v>18</v>
      </c>
      <c r="F9" s="22">
        <f>100-E9</f>
        <v>82</v>
      </c>
      <c r="G9" s="23">
        <f>E9/F9</f>
        <v>0.21951219512195122</v>
      </c>
      <c r="H9" s="22">
        <v>0.14899999999999999</v>
      </c>
    </row>
    <row r="10" spans="1:11" ht="31.5" x14ac:dyDescent="0.25">
      <c r="A10" s="19" t="s">
        <v>2</v>
      </c>
      <c r="B10" s="14">
        <v>106</v>
      </c>
      <c r="C10" s="20">
        <v>0.60099999999999998</v>
      </c>
      <c r="D10" s="21">
        <v>0.75800000000000001</v>
      </c>
      <c r="E10" s="22">
        <v>37.5</v>
      </c>
      <c r="F10" s="22">
        <v>62.5</v>
      </c>
      <c r="G10" s="23">
        <f>E10/F10</f>
        <v>0.6</v>
      </c>
      <c r="H10" s="22">
        <v>0.121</v>
      </c>
    </row>
    <row r="11" spans="1:11" x14ac:dyDescent="0.25">
      <c r="A11" s="84"/>
      <c r="B11" s="85"/>
      <c r="C11" s="85"/>
      <c r="D11" s="85"/>
      <c r="E11" s="85"/>
      <c r="F11" s="85"/>
      <c r="G11" s="85"/>
      <c r="H11" s="86"/>
    </row>
    <row r="12" spans="1:11" s="7" customFormat="1" ht="31.5" x14ac:dyDescent="0.25">
      <c r="A12" s="10" t="s">
        <v>16</v>
      </c>
      <c r="B12" s="11">
        <v>104</v>
      </c>
      <c r="C12" s="16">
        <v>0.96</v>
      </c>
      <c r="D12" s="17">
        <v>0.95299999999999996</v>
      </c>
      <c r="E12" s="13"/>
      <c r="F12" s="13"/>
      <c r="G12" s="18"/>
      <c r="H12" s="13"/>
      <c r="I12" s="7">
        <f>(G13*H13) + (G14*H14) + (G15*H15) + (G16*H16)</f>
        <v>0.96112695787974833</v>
      </c>
    </row>
    <row r="13" spans="1:11" x14ac:dyDescent="0.25">
      <c r="A13" s="19" t="s">
        <v>3</v>
      </c>
      <c r="B13" s="14">
        <v>113</v>
      </c>
      <c r="C13" s="20">
        <v>0.81299999999999994</v>
      </c>
      <c r="D13" s="21">
        <v>0.88300000000000001</v>
      </c>
      <c r="E13" s="22">
        <v>67.2</v>
      </c>
      <c r="F13" s="22">
        <v>82.6</v>
      </c>
      <c r="G13" s="23">
        <f>E13/F13</f>
        <v>0.81355932203389836</v>
      </c>
      <c r="H13" s="22">
        <v>0.191</v>
      </c>
    </row>
    <row r="14" spans="1:11" ht="31.5" x14ac:dyDescent="0.25">
      <c r="A14" s="19" t="s">
        <v>4</v>
      </c>
      <c r="B14" s="14">
        <v>1</v>
      </c>
      <c r="C14" s="20">
        <v>1</v>
      </c>
      <c r="D14" s="21">
        <v>0.97899999999999998</v>
      </c>
      <c r="E14" s="22">
        <v>98.4</v>
      </c>
      <c r="F14" s="22">
        <v>97.7</v>
      </c>
      <c r="G14" s="23">
        <v>1</v>
      </c>
      <c r="H14" s="22">
        <v>0.45900000000000002</v>
      </c>
    </row>
    <row r="15" spans="1:11" ht="31.5" x14ac:dyDescent="0.25">
      <c r="A15" s="19" t="s">
        <v>5</v>
      </c>
      <c r="B15" s="14">
        <v>1</v>
      </c>
      <c r="C15" s="20">
        <v>1</v>
      </c>
      <c r="D15" s="21">
        <v>0.97099999999999997</v>
      </c>
      <c r="E15" s="22">
        <v>82.5</v>
      </c>
      <c r="F15" s="22">
        <v>81.3</v>
      </c>
      <c r="G15" s="23">
        <v>1</v>
      </c>
      <c r="H15" s="22">
        <v>0.23</v>
      </c>
    </row>
    <row r="16" spans="1:11" ht="31.5" x14ac:dyDescent="0.25">
      <c r="A16" s="19" t="s">
        <v>6</v>
      </c>
      <c r="B16" s="14">
        <v>96</v>
      </c>
      <c r="C16" s="20">
        <v>0.96399999999999997</v>
      </c>
      <c r="D16" s="21">
        <v>0.93799999999999994</v>
      </c>
      <c r="E16" s="22">
        <v>35.6</v>
      </c>
      <c r="F16" s="22">
        <v>36.9</v>
      </c>
      <c r="G16" s="23">
        <f t="shared" ref="G16" si="0">E16/F16</f>
        <v>0.964769647696477</v>
      </c>
      <c r="H16" s="22">
        <v>0.121</v>
      </c>
    </row>
    <row r="17" spans="1:9" x14ac:dyDescent="0.25">
      <c r="A17" s="84"/>
      <c r="B17" s="85"/>
      <c r="C17" s="85"/>
      <c r="D17" s="85"/>
      <c r="E17" s="85"/>
      <c r="F17" s="85"/>
      <c r="G17" s="85"/>
      <c r="H17" s="86"/>
    </row>
    <row r="18" spans="1:9" s="7" customFormat="1" x14ac:dyDescent="0.25">
      <c r="A18" s="10" t="s">
        <v>17</v>
      </c>
      <c r="B18" s="11">
        <v>99</v>
      </c>
      <c r="C18" s="16">
        <v>0.97099999999999997</v>
      </c>
      <c r="D18" s="17">
        <v>0.95599999999999996</v>
      </c>
      <c r="E18" s="13"/>
      <c r="F18" s="13"/>
      <c r="G18" s="18"/>
      <c r="H18" s="13"/>
      <c r="I18" s="7">
        <f>(G19*H19) + (G20*H20)</f>
        <v>0.96762999999999988</v>
      </c>
    </row>
    <row r="19" spans="1:9" x14ac:dyDescent="0.25">
      <c r="A19" s="19" t="s">
        <v>7</v>
      </c>
      <c r="B19" s="14">
        <v>110</v>
      </c>
      <c r="C19" s="20">
        <v>0.94299999999999995</v>
      </c>
      <c r="D19" s="21">
        <v>0.92</v>
      </c>
      <c r="E19" s="22"/>
      <c r="F19" s="22"/>
      <c r="G19" s="23">
        <v>0.94</v>
      </c>
      <c r="H19" s="22">
        <v>0.69299999999999995</v>
      </c>
    </row>
    <row r="20" spans="1:9" x14ac:dyDescent="0.25">
      <c r="A20" s="19" t="s">
        <v>8</v>
      </c>
      <c r="B20" s="14">
        <v>105</v>
      </c>
      <c r="C20" s="20">
        <v>1.0329999999999999</v>
      </c>
      <c r="D20" s="21">
        <v>1.0369999999999999</v>
      </c>
      <c r="E20" s="22">
        <v>63.2</v>
      </c>
      <c r="F20" s="22">
        <v>61.2</v>
      </c>
      <c r="G20" s="23">
        <v>1.03</v>
      </c>
      <c r="H20" s="22">
        <v>0.307</v>
      </c>
    </row>
    <row r="21" spans="1:9" x14ac:dyDescent="0.25">
      <c r="A21" s="84"/>
      <c r="B21" s="85"/>
      <c r="C21" s="85"/>
      <c r="D21" s="85"/>
      <c r="E21" s="85"/>
      <c r="F21" s="85"/>
      <c r="G21" s="85"/>
      <c r="H21" s="86"/>
    </row>
    <row r="22" spans="1:9" s="7" customFormat="1" ht="31.5" x14ac:dyDescent="0.25">
      <c r="A22" s="10" t="s">
        <v>18</v>
      </c>
      <c r="B22" s="11">
        <v>119</v>
      </c>
      <c r="C22" s="16">
        <v>8.6999999999999994E-2</v>
      </c>
      <c r="D22" s="17">
        <v>0.22700000000000001</v>
      </c>
      <c r="E22" s="13"/>
      <c r="F22" s="13"/>
      <c r="G22" s="18"/>
      <c r="H22" s="13"/>
      <c r="I22" s="7">
        <f>(G23*H23) + (G24*H24) + (G25*H25)</f>
        <v>0.16013446365620276</v>
      </c>
    </row>
    <row r="23" spans="1:9" x14ac:dyDescent="0.25">
      <c r="A23" s="19" t="s">
        <v>9</v>
      </c>
      <c r="B23" s="15">
        <v>107</v>
      </c>
      <c r="C23" s="20">
        <v>0.17599999999999999</v>
      </c>
      <c r="D23" s="21">
        <v>0.27900000000000003</v>
      </c>
      <c r="E23" s="22">
        <v>14.9</v>
      </c>
      <c r="F23" s="22">
        <v>85.1</v>
      </c>
      <c r="G23" s="23">
        <f>E23/F23</f>
        <v>0.17508813160987075</v>
      </c>
      <c r="H23" s="22">
        <v>0.31</v>
      </c>
    </row>
    <row r="24" spans="1:9" ht="31.5" x14ac:dyDescent="0.25">
      <c r="A24" s="19" t="s">
        <v>10</v>
      </c>
      <c r="B24" s="15">
        <v>104</v>
      </c>
      <c r="C24" s="20">
        <v>0.13300000000000001</v>
      </c>
      <c r="D24" s="21">
        <v>0.20899999999999999</v>
      </c>
      <c r="E24" s="22">
        <f>Summary!G11</f>
        <v>30</v>
      </c>
      <c r="F24" s="22">
        <f>100-E24</f>
        <v>70</v>
      </c>
      <c r="G24" s="23">
        <f>E24/F24</f>
        <v>0.42857142857142855</v>
      </c>
      <c r="H24" s="22">
        <v>0.247</v>
      </c>
    </row>
    <row r="25" spans="1:9" ht="31.5" x14ac:dyDescent="0.25">
      <c r="A25" s="19" t="s">
        <v>19</v>
      </c>
      <c r="B25" s="14">
        <v>69</v>
      </c>
      <c r="C25" s="20">
        <v>0</v>
      </c>
      <c r="D25" s="21">
        <v>0.2</v>
      </c>
      <c r="E25" s="22">
        <v>0</v>
      </c>
      <c r="F25" s="22">
        <v>50</v>
      </c>
      <c r="G25" s="23">
        <v>0</v>
      </c>
      <c r="H25" s="22">
        <v>0.443</v>
      </c>
    </row>
    <row r="26" spans="1:9" x14ac:dyDescent="0.25">
      <c r="B26" s="4"/>
      <c r="G26" s="8"/>
    </row>
    <row r="27" spans="1:9" x14ac:dyDescent="0.25">
      <c r="B27" s="4"/>
    </row>
    <row r="28" spans="1:9" x14ac:dyDescent="0.25">
      <c r="B28" s="4"/>
    </row>
    <row r="29" spans="1:9" x14ac:dyDescent="0.25">
      <c r="B29" s="4"/>
    </row>
    <row r="30" spans="1:9" x14ac:dyDescent="0.25">
      <c r="B30" s="4"/>
    </row>
    <row r="31" spans="1:9" x14ac:dyDescent="0.25">
      <c r="B31" s="4"/>
    </row>
    <row r="32" spans="1:9" x14ac:dyDescent="0.25">
      <c r="B32" s="4"/>
    </row>
    <row r="33" spans="2:2" s="1" customFormat="1" x14ac:dyDescent="0.25">
      <c r="B33" s="4"/>
    </row>
    <row r="34" spans="2:2" s="1" customFormat="1" x14ac:dyDescent="0.25">
      <c r="B34" s="4"/>
    </row>
    <row r="35" spans="2:2" s="1" customFormat="1" x14ac:dyDescent="0.25">
      <c r="B35" s="4"/>
    </row>
    <row r="36" spans="2:2" s="1" customFormat="1" x14ac:dyDescent="0.25">
      <c r="B36" s="4"/>
    </row>
    <row r="37" spans="2:2" s="1" customFormat="1" x14ac:dyDescent="0.25">
      <c r="B37" s="4"/>
    </row>
    <row r="38" spans="2:2" s="1" customFormat="1" x14ac:dyDescent="0.25">
      <c r="B38" s="4"/>
    </row>
    <row r="39" spans="2:2" s="1" customFormat="1" x14ac:dyDescent="0.25">
      <c r="B39" s="4"/>
    </row>
    <row r="40" spans="2:2" s="1" customFormat="1" x14ac:dyDescent="0.25">
      <c r="B40" s="3"/>
    </row>
    <row r="41" spans="2:2" s="1" customFormat="1" x14ac:dyDescent="0.25">
      <c r="B41" s="3"/>
    </row>
    <row r="42" spans="2:2" s="1" customFormat="1" x14ac:dyDescent="0.25">
      <c r="B42" s="3"/>
    </row>
    <row r="43" spans="2:2" s="1" customFormat="1" x14ac:dyDescent="0.25">
      <c r="B43" s="3"/>
    </row>
    <row r="44" spans="2:2" s="1" customFormat="1" x14ac:dyDescent="0.25">
      <c r="B44" s="4"/>
    </row>
    <row r="45" spans="2:2" s="1" customFormat="1" x14ac:dyDescent="0.25">
      <c r="B45" s="4"/>
    </row>
    <row r="46" spans="2:2" s="1" customFormat="1" x14ac:dyDescent="0.25">
      <c r="B46" s="4"/>
    </row>
    <row r="47" spans="2:2" s="1" customFormat="1" x14ac:dyDescent="0.25">
      <c r="B47" s="4"/>
    </row>
    <row r="48" spans="2:2" s="1" customFormat="1" x14ac:dyDescent="0.25">
      <c r="B48" s="4"/>
    </row>
    <row r="49" spans="2:2" s="1" customFormat="1" x14ac:dyDescent="0.25">
      <c r="B49" s="4"/>
    </row>
    <row r="50" spans="2:2" s="1" customFormat="1" x14ac:dyDescent="0.25">
      <c r="B50" s="4"/>
    </row>
    <row r="51" spans="2:2" s="1" customFormat="1" x14ac:dyDescent="0.25">
      <c r="B51" s="4"/>
    </row>
    <row r="52" spans="2:2" s="1" customFormat="1" x14ac:dyDescent="0.25">
      <c r="B52" s="4"/>
    </row>
    <row r="53" spans="2:2" s="1" customFormat="1" x14ac:dyDescent="0.25">
      <c r="B53" s="4"/>
    </row>
    <row r="54" spans="2:2" s="1" customFormat="1" x14ac:dyDescent="0.25">
      <c r="B54" s="4"/>
    </row>
    <row r="55" spans="2:2" s="1" customFormat="1" x14ac:dyDescent="0.25">
      <c r="B55" s="4"/>
    </row>
    <row r="56" spans="2:2" s="1" customFormat="1" x14ac:dyDescent="0.25">
      <c r="B56" s="4"/>
    </row>
    <row r="57" spans="2:2" s="1" customFormat="1" x14ac:dyDescent="0.25">
      <c r="B57" s="4"/>
    </row>
    <row r="58" spans="2:2" s="1" customFormat="1" x14ac:dyDescent="0.25">
      <c r="B58" s="4"/>
    </row>
    <row r="59" spans="2:2" s="1" customFormat="1" x14ac:dyDescent="0.25">
      <c r="B59" s="4"/>
    </row>
    <row r="60" spans="2:2" s="1" customFormat="1" x14ac:dyDescent="0.25">
      <c r="B60" s="4"/>
    </row>
    <row r="61" spans="2:2" s="1" customFormat="1" x14ac:dyDescent="0.25">
      <c r="B61" s="4"/>
    </row>
    <row r="62" spans="2:2" s="1" customFormat="1" x14ac:dyDescent="0.25">
      <c r="B62" s="4"/>
    </row>
    <row r="63" spans="2:2" s="1" customFormat="1" x14ac:dyDescent="0.25">
      <c r="B63" s="4"/>
    </row>
    <row r="64" spans="2:2" s="1" customFormat="1" x14ac:dyDescent="0.25">
      <c r="B64" s="4"/>
    </row>
    <row r="65" spans="2:2" s="1" customFormat="1" x14ac:dyDescent="0.25">
      <c r="B65" s="4"/>
    </row>
    <row r="66" spans="2:2" s="1" customFormat="1" x14ac:dyDescent="0.25">
      <c r="B66" s="4"/>
    </row>
    <row r="67" spans="2:2" s="1" customFormat="1" x14ac:dyDescent="0.25">
      <c r="B67" s="4"/>
    </row>
    <row r="68" spans="2:2" s="1" customFormat="1" x14ac:dyDescent="0.25">
      <c r="B68" s="4"/>
    </row>
    <row r="69" spans="2:2" s="1" customFormat="1" x14ac:dyDescent="0.25">
      <c r="B69" s="4"/>
    </row>
    <row r="70" spans="2:2" s="1" customFormat="1" x14ac:dyDescent="0.25">
      <c r="B70" s="4"/>
    </row>
    <row r="71" spans="2:2" s="1" customFormat="1" x14ac:dyDescent="0.25">
      <c r="B71" s="4"/>
    </row>
    <row r="72" spans="2:2" s="1" customFormat="1" x14ac:dyDescent="0.25">
      <c r="B72" s="3"/>
    </row>
    <row r="73" spans="2:2" s="1" customFormat="1" x14ac:dyDescent="0.25">
      <c r="B73" s="3"/>
    </row>
    <row r="74" spans="2:2" s="1" customFormat="1" x14ac:dyDescent="0.25">
      <c r="B74" s="3"/>
    </row>
    <row r="75" spans="2:2" s="1" customFormat="1" x14ac:dyDescent="0.25">
      <c r="B75" s="3"/>
    </row>
    <row r="76" spans="2:2" s="1" customFormat="1" x14ac:dyDescent="0.25">
      <c r="B76" s="4"/>
    </row>
    <row r="77" spans="2:2" s="1" customFormat="1" x14ac:dyDescent="0.25">
      <c r="B77" s="4"/>
    </row>
    <row r="78" spans="2:2" s="1" customFormat="1" x14ac:dyDescent="0.25">
      <c r="B78" s="4"/>
    </row>
    <row r="79" spans="2:2" s="1" customFormat="1" x14ac:dyDescent="0.25">
      <c r="B79" s="4"/>
    </row>
    <row r="80" spans="2:2" s="1" customFormat="1" x14ac:dyDescent="0.25">
      <c r="B80" s="4"/>
    </row>
    <row r="81" spans="2:2" s="1" customFormat="1" x14ac:dyDescent="0.25">
      <c r="B81" s="4"/>
    </row>
    <row r="82" spans="2:2" s="1" customFormat="1" x14ac:dyDescent="0.25">
      <c r="B82" s="4"/>
    </row>
    <row r="83" spans="2:2" s="1" customFormat="1" x14ac:dyDescent="0.25">
      <c r="B83" s="4"/>
    </row>
    <row r="84" spans="2:2" s="1" customFormat="1" x14ac:dyDescent="0.25">
      <c r="B84" s="4"/>
    </row>
    <row r="85" spans="2:2" s="1" customFormat="1" x14ac:dyDescent="0.25">
      <c r="B85" s="4"/>
    </row>
    <row r="86" spans="2:2" s="1" customFormat="1" x14ac:dyDescent="0.25">
      <c r="B86" s="4"/>
    </row>
    <row r="87" spans="2:2" s="1" customFormat="1" x14ac:dyDescent="0.25">
      <c r="B87" s="4"/>
    </row>
    <row r="88" spans="2:2" s="1" customFormat="1" x14ac:dyDescent="0.25">
      <c r="B88" s="3"/>
    </row>
    <row r="89" spans="2:2" s="1" customFormat="1" x14ac:dyDescent="0.25">
      <c r="B89" s="3"/>
    </row>
    <row r="90" spans="2:2" s="1" customFormat="1" x14ac:dyDescent="0.25">
      <c r="B90" s="3"/>
    </row>
    <row r="91" spans="2:2" s="1" customFormat="1" x14ac:dyDescent="0.25">
      <c r="B91" s="3"/>
    </row>
    <row r="92" spans="2:2" s="1" customFormat="1" x14ac:dyDescent="0.25">
      <c r="B92" s="4"/>
    </row>
    <row r="93" spans="2:2" s="1" customFormat="1" x14ac:dyDescent="0.25">
      <c r="B93" s="4"/>
    </row>
    <row r="94" spans="2:2" s="1" customFormat="1" x14ac:dyDescent="0.25">
      <c r="B94" s="4"/>
    </row>
    <row r="95" spans="2:2" s="1" customFormat="1" x14ac:dyDescent="0.25">
      <c r="B95" s="4"/>
    </row>
    <row r="96" spans="2:2" s="1" customFormat="1" x14ac:dyDescent="0.25">
      <c r="B96" s="4"/>
    </row>
    <row r="97" spans="2:2" s="1" customFormat="1" x14ac:dyDescent="0.25">
      <c r="B97" s="4"/>
    </row>
    <row r="98" spans="2:2" s="1" customFormat="1" x14ac:dyDescent="0.25">
      <c r="B98" s="4"/>
    </row>
    <row r="99" spans="2:2" s="1" customFormat="1" x14ac:dyDescent="0.25">
      <c r="B99" s="4"/>
    </row>
    <row r="100" spans="2:2" s="1" customFormat="1" x14ac:dyDescent="0.25">
      <c r="B100" s="4"/>
    </row>
    <row r="101" spans="2:2" s="1" customFormat="1" x14ac:dyDescent="0.25">
      <c r="B101" s="4"/>
    </row>
    <row r="102" spans="2:2" s="1" customFormat="1" x14ac:dyDescent="0.25">
      <c r="B102" s="4"/>
    </row>
    <row r="103" spans="2:2" s="1" customFormat="1" x14ac:dyDescent="0.25">
      <c r="B103" s="4"/>
    </row>
    <row r="104" spans="2:2" s="1" customFormat="1" x14ac:dyDescent="0.25">
      <c r="B104" s="4"/>
    </row>
    <row r="105" spans="2:2" s="1" customFormat="1" x14ac:dyDescent="0.25">
      <c r="B105" s="4"/>
    </row>
    <row r="106" spans="2:2" s="1" customFormat="1" x14ac:dyDescent="0.25">
      <c r="B106" s="4"/>
    </row>
    <row r="107" spans="2:2" s="1" customFormat="1" x14ac:dyDescent="0.25">
      <c r="B107" s="4"/>
    </row>
    <row r="108" spans="2:2" s="1" customFormat="1" x14ac:dyDescent="0.25">
      <c r="B108" s="4"/>
    </row>
    <row r="109" spans="2:2" s="1" customFormat="1" x14ac:dyDescent="0.25">
      <c r="B109" s="4"/>
    </row>
    <row r="110" spans="2:2" s="1" customFormat="1" x14ac:dyDescent="0.25">
      <c r="B110" s="4"/>
    </row>
    <row r="111" spans="2:2" s="1" customFormat="1" x14ac:dyDescent="0.25">
      <c r="B111" s="4"/>
    </row>
    <row r="112" spans="2:2" s="1" customFormat="1" x14ac:dyDescent="0.25">
      <c r="B112" s="4"/>
    </row>
  </sheetData>
  <mergeCells count="3">
    <mergeCell ref="A11:H11"/>
    <mergeCell ref="A17:H17"/>
    <mergeCell ref="A21:H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E1" sqref="E1"/>
    </sheetView>
  </sheetViews>
  <sheetFormatPr defaultRowHeight="15" x14ac:dyDescent="0.25"/>
  <cols>
    <col min="1" max="1" width="17.7109375" bestFit="1" customWidth="1"/>
  </cols>
  <sheetData>
    <row r="1" spans="1:8" x14ac:dyDescent="0.25">
      <c r="A1" t="s">
        <v>31</v>
      </c>
      <c r="B1" s="25">
        <v>0.69499999999999995</v>
      </c>
      <c r="C1">
        <f>B1*1000</f>
        <v>695</v>
      </c>
      <c r="D1" s="35">
        <v>73</v>
      </c>
      <c r="E1">
        <f>_xlfn.RANK.EQ(B1,B:B,0)</f>
        <v>1</v>
      </c>
      <c r="F1">
        <f>E1+72</f>
        <v>73</v>
      </c>
    </row>
    <row r="2" spans="1:8" x14ac:dyDescent="0.25">
      <c r="A2" t="s">
        <v>32</v>
      </c>
      <c r="B2" s="25">
        <v>0.69399999999999995</v>
      </c>
      <c r="C2">
        <f t="shared" ref="C2:C65" si="0">B2*1000</f>
        <v>694</v>
      </c>
      <c r="D2" s="35">
        <v>74</v>
      </c>
      <c r="E2">
        <f t="shared" ref="E2:E65" si="1">_xlfn.RANK.EQ(B2,B:B,0)</f>
        <v>2</v>
      </c>
      <c r="F2">
        <f t="shared" ref="F2:F65" si="2">E2+72</f>
        <v>74</v>
      </c>
    </row>
    <row r="3" spans="1:8" x14ac:dyDescent="0.25">
      <c r="A3" t="s">
        <v>33</v>
      </c>
      <c r="B3" s="25">
        <v>0.69399999999999995</v>
      </c>
      <c r="C3">
        <f t="shared" si="0"/>
        <v>694</v>
      </c>
      <c r="D3" s="35">
        <v>75</v>
      </c>
      <c r="E3">
        <f t="shared" si="1"/>
        <v>2</v>
      </c>
      <c r="F3">
        <f t="shared" si="2"/>
        <v>74</v>
      </c>
    </row>
    <row r="4" spans="1:8" x14ac:dyDescent="0.25">
      <c r="A4" t="s">
        <v>34</v>
      </c>
      <c r="B4" s="25">
        <v>0.69399999999999995</v>
      </c>
      <c r="C4">
        <f t="shared" si="0"/>
        <v>694</v>
      </c>
      <c r="D4" s="35">
        <v>76</v>
      </c>
      <c r="E4">
        <f t="shared" si="1"/>
        <v>2</v>
      </c>
      <c r="F4">
        <f t="shared" si="2"/>
        <v>74</v>
      </c>
    </row>
    <row r="5" spans="1:8" x14ac:dyDescent="0.25">
      <c r="A5" t="s">
        <v>35</v>
      </c>
      <c r="B5" s="25">
        <v>0.69299999999999995</v>
      </c>
      <c r="C5">
        <f t="shared" si="0"/>
        <v>693</v>
      </c>
      <c r="D5" s="35">
        <v>77</v>
      </c>
      <c r="E5">
        <f t="shared" si="1"/>
        <v>5</v>
      </c>
      <c r="F5">
        <f t="shared" si="2"/>
        <v>77</v>
      </c>
      <c r="H5" s="35"/>
    </row>
    <row r="6" spans="1:8" x14ac:dyDescent="0.25">
      <c r="A6" t="s">
        <v>36</v>
      </c>
      <c r="B6" s="25">
        <v>0.69199999999999995</v>
      </c>
      <c r="C6">
        <f t="shared" si="0"/>
        <v>692</v>
      </c>
      <c r="D6" s="35">
        <v>78</v>
      </c>
      <c r="E6">
        <f t="shared" si="1"/>
        <v>6</v>
      </c>
      <c r="F6">
        <f t="shared" si="2"/>
        <v>78</v>
      </c>
    </row>
    <row r="7" spans="1:8" x14ac:dyDescent="0.25">
      <c r="A7" t="s">
        <v>37</v>
      </c>
      <c r="B7" s="25">
        <v>0.69199999999999995</v>
      </c>
      <c r="C7">
        <f t="shared" si="0"/>
        <v>692</v>
      </c>
      <c r="D7" s="35">
        <v>79</v>
      </c>
      <c r="E7">
        <f t="shared" si="1"/>
        <v>6</v>
      </c>
      <c r="F7">
        <f t="shared" si="2"/>
        <v>78</v>
      </c>
    </row>
    <row r="8" spans="1:8" x14ac:dyDescent="0.25">
      <c r="A8" t="s">
        <v>38</v>
      </c>
      <c r="B8" s="25">
        <v>0.69199999999999995</v>
      </c>
      <c r="C8">
        <f t="shared" si="0"/>
        <v>692</v>
      </c>
      <c r="D8" s="35">
        <v>80</v>
      </c>
      <c r="E8">
        <f t="shared" si="1"/>
        <v>6</v>
      </c>
      <c r="F8">
        <f t="shared" si="2"/>
        <v>78</v>
      </c>
    </row>
    <row r="9" spans="1:8" x14ac:dyDescent="0.25">
      <c r="A9" t="s">
        <v>39</v>
      </c>
      <c r="B9" s="25">
        <v>0.69199999999999995</v>
      </c>
      <c r="C9">
        <f t="shared" si="0"/>
        <v>692</v>
      </c>
      <c r="D9" s="35">
        <v>81</v>
      </c>
      <c r="E9">
        <f t="shared" si="1"/>
        <v>6</v>
      </c>
      <c r="F9">
        <f t="shared" si="2"/>
        <v>78</v>
      </c>
    </row>
    <row r="10" spans="1:8" x14ac:dyDescent="0.25">
      <c r="A10" t="s">
        <v>40</v>
      </c>
      <c r="B10" s="25">
        <v>0.69199999999999995</v>
      </c>
      <c r="C10">
        <f t="shared" si="0"/>
        <v>692</v>
      </c>
      <c r="D10" s="35">
        <v>82</v>
      </c>
      <c r="E10">
        <f t="shared" si="1"/>
        <v>6</v>
      </c>
      <c r="F10">
        <f t="shared" si="2"/>
        <v>78</v>
      </c>
    </row>
    <row r="11" spans="1:8" x14ac:dyDescent="0.25">
      <c r="A11" t="s">
        <v>41</v>
      </c>
      <c r="B11" s="25">
        <v>0.69099999999999995</v>
      </c>
      <c r="C11">
        <f t="shared" si="0"/>
        <v>691</v>
      </c>
      <c r="D11" s="35">
        <v>83</v>
      </c>
      <c r="E11">
        <f t="shared" si="1"/>
        <v>11</v>
      </c>
      <c r="F11">
        <f t="shared" si="2"/>
        <v>83</v>
      </c>
    </row>
    <row r="12" spans="1:8" x14ac:dyDescent="0.25">
      <c r="A12" t="s">
        <v>42</v>
      </c>
      <c r="B12" s="25">
        <v>0.69099999999999995</v>
      </c>
      <c r="C12">
        <f t="shared" si="0"/>
        <v>691</v>
      </c>
      <c r="D12" s="35">
        <v>84</v>
      </c>
      <c r="E12">
        <f t="shared" si="1"/>
        <v>11</v>
      </c>
      <c r="F12">
        <f t="shared" si="2"/>
        <v>83</v>
      </c>
    </row>
    <row r="13" spans="1:8" x14ac:dyDescent="0.25">
      <c r="A13" t="s">
        <v>43</v>
      </c>
      <c r="B13" s="25">
        <v>0.69099999999999995</v>
      </c>
      <c r="C13">
        <f t="shared" si="0"/>
        <v>691</v>
      </c>
      <c r="D13" s="35">
        <v>85</v>
      </c>
      <c r="E13">
        <f t="shared" si="1"/>
        <v>11</v>
      </c>
      <c r="F13">
        <f t="shared" si="2"/>
        <v>83</v>
      </c>
    </row>
    <row r="14" spans="1:8" x14ac:dyDescent="0.25">
      <c r="B14" s="25">
        <v>0.69</v>
      </c>
      <c r="C14">
        <f t="shared" si="0"/>
        <v>690</v>
      </c>
      <c r="D14" s="35">
        <v>86</v>
      </c>
      <c r="E14">
        <f t="shared" si="1"/>
        <v>14</v>
      </c>
      <c r="F14">
        <f t="shared" si="2"/>
        <v>86</v>
      </c>
    </row>
    <row r="15" spans="1:8" x14ac:dyDescent="0.25">
      <c r="A15" t="s">
        <v>44</v>
      </c>
      <c r="B15" s="25">
        <v>0.68899999999999995</v>
      </c>
      <c r="C15">
        <f t="shared" si="0"/>
        <v>689</v>
      </c>
      <c r="D15" s="35">
        <v>86</v>
      </c>
      <c r="E15">
        <f t="shared" si="1"/>
        <v>15</v>
      </c>
      <c r="F15">
        <f t="shared" si="2"/>
        <v>87</v>
      </c>
    </row>
    <row r="16" spans="1:8" x14ac:dyDescent="0.25">
      <c r="A16" t="s">
        <v>45</v>
      </c>
      <c r="B16" s="25">
        <v>0.68899999999999995</v>
      </c>
      <c r="C16">
        <f t="shared" si="0"/>
        <v>689</v>
      </c>
      <c r="D16" s="35">
        <v>87</v>
      </c>
      <c r="E16">
        <f t="shared" si="1"/>
        <v>15</v>
      </c>
      <c r="F16">
        <f t="shared" si="2"/>
        <v>87</v>
      </c>
    </row>
    <row r="17" spans="1:6" x14ac:dyDescent="0.25">
      <c r="A17" t="s">
        <v>46</v>
      </c>
      <c r="B17" s="25">
        <v>0.68799999999999994</v>
      </c>
      <c r="C17">
        <f t="shared" si="0"/>
        <v>688</v>
      </c>
      <c r="D17" s="35">
        <v>88</v>
      </c>
      <c r="E17">
        <f t="shared" si="1"/>
        <v>17</v>
      </c>
      <c r="F17">
        <f t="shared" si="2"/>
        <v>89</v>
      </c>
    </row>
    <row r="18" spans="1:6" x14ac:dyDescent="0.25">
      <c r="B18" s="25">
        <v>0.68699999999999994</v>
      </c>
      <c r="C18">
        <f t="shared" si="0"/>
        <v>687</v>
      </c>
      <c r="D18" s="35">
        <v>89</v>
      </c>
      <c r="E18">
        <f t="shared" si="1"/>
        <v>18</v>
      </c>
      <c r="F18">
        <f t="shared" si="2"/>
        <v>90</v>
      </c>
    </row>
    <row r="19" spans="1:6" x14ac:dyDescent="0.25">
      <c r="A19" t="s">
        <v>47</v>
      </c>
      <c r="B19" s="25">
        <v>0.68599999999999994</v>
      </c>
      <c r="C19">
        <f t="shared" si="0"/>
        <v>686</v>
      </c>
      <c r="D19" s="35">
        <v>89</v>
      </c>
      <c r="E19">
        <f t="shared" si="1"/>
        <v>19</v>
      </c>
      <c r="F19">
        <f t="shared" si="2"/>
        <v>91</v>
      </c>
    </row>
    <row r="20" spans="1:6" x14ac:dyDescent="0.25">
      <c r="B20" s="25">
        <v>0.68499999999999994</v>
      </c>
      <c r="C20">
        <f t="shared" si="0"/>
        <v>684.99999999999989</v>
      </c>
      <c r="D20" s="35">
        <v>90</v>
      </c>
      <c r="E20">
        <f t="shared" si="1"/>
        <v>20</v>
      </c>
      <c r="F20">
        <f t="shared" si="2"/>
        <v>92</v>
      </c>
    </row>
    <row r="21" spans="1:6" x14ac:dyDescent="0.25">
      <c r="A21" t="s">
        <v>48</v>
      </c>
      <c r="B21" s="25">
        <v>0.68399999999999994</v>
      </c>
      <c r="C21">
        <f t="shared" si="0"/>
        <v>683.99999999999989</v>
      </c>
      <c r="D21" s="35">
        <v>90</v>
      </c>
      <c r="E21">
        <f t="shared" si="1"/>
        <v>23</v>
      </c>
      <c r="F21">
        <f t="shared" si="2"/>
        <v>95</v>
      </c>
    </row>
    <row r="22" spans="1:6" x14ac:dyDescent="0.25">
      <c r="A22" t="s">
        <v>49</v>
      </c>
      <c r="B22" s="25">
        <v>0.68400000000000005</v>
      </c>
      <c r="C22">
        <f t="shared" si="0"/>
        <v>684</v>
      </c>
      <c r="D22" s="35">
        <v>91</v>
      </c>
      <c r="E22">
        <f t="shared" si="1"/>
        <v>21</v>
      </c>
      <c r="F22">
        <f t="shared" si="2"/>
        <v>93</v>
      </c>
    </row>
    <row r="23" spans="1:6" x14ac:dyDescent="0.25">
      <c r="A23" t="s">
        <v>50</v>
      </c>
      <c r="B23" s="25">
        <v>0.68400000000000005</v>
      </c>
      <c r="C23">
        <f t="shared" si="0"/>
        <v>684</v>
      </c>
      <c r="D23" s="35">
        <v>92</v>
      </c>
      <c r="E23">
        <f t="shared" si="1"/>
        <v>21</v>
      </c>
      <c r="F23">
        <f t="shared" si="2"/>
        <v>93</v>
      </c>
    </row>
    <row r="24" spans="1:6" x14ac:dyDescent="0.25">
      <c r="B24" s="25">
        <v>0.68300000000000005</v>
      </c>
      <c r="C24">
        <f t="shared" si="0"/>
        <v>683</v>
      </c>
      <c r="D24" s="35">
        <v>93</v>
      </c>
      <c r="E24">
        <f t="shared" si="1"/>
        <v>24</v>
      </c>
      <c r="F24">
        <f t="shared" si="2"/>
        <v>96</v>
      </c>
    </row>
    <row r="25" spans="1:6" x14ac:dyDescent="0.25">
      <c r="A25" t="s">
        <v>51</v>
      </c>
      <c r="B25" s="25">
        <v>0.68200000000000005</v>
      </c>
      <c r="C25">
        <f t="shared" si="0"/>
        <v>682</v>
      </c>
      <c r="D25" s="35">
        <v>93</v>
      </c>
      <c r="E25">
        <f t="shared" si="1"/>
        <v>25</v>
      </c>
      <c r="F25">
        <f t="shared" si="2"/>
        <v>97</v>
      </c>
    </row>
    <row r="26" spans="1:6" x14ac:dyDescent="0.25">
      <c r="B26" s="25">
        <v>0.68100000000000005</v>
      </c>
      <c r="C26">
        <f t="shared" si="0"/>
        <v>681</v>
      </c>
      <c r="D26" s="35">
        <v>94</v>
      </c>
      <c r="E26">
        <f t="shared" si="1"/>
        <v>26</v>
      </c>
      <c r="F26">
        <f t="shared" si="2"/>
        <v>98</v>
      </c>
    </row>
    <row r="27" spans="1:6" x14ac:dyDescent="0.25">
      <c r="B27" s="25">
        <v>0.68</v>
      </c>
      <c r="C27">
        <f t="shared" si="0"/>
        <v>680</v>
      </c>
      <c r="D27" s="35">
        <v>94</v>
      </c>
      <c r="E27">
        <f t="shared" si="1"/>
        <v>27</v>
      </c>
      <c r="F27">
        <f t="shared" si="2"/>
        <v>99</v>
      </c>
    </row>
    <row r="28" spans="1:6" x14ac:dyDescent="0.25">
      <c r="A28" t="s">
        <v>52</v>
      </c>
      <c r="B28" s="25">
        <v>0.67900000000000005</v>
      </c>
      <c r="C28">
        <f t="shared" si="0"/>
        <v>679</v>
      </c>
      <c r="D28" s="35">
        <v>94</v>
      </c>
      <c r="E28">
        <f t="shared" si="1"/>
        <v>28</v>
      </c>
      <c r="F28">
        <f t="shared" si="2"/>
        <v>100</v>
      </c>
    </row>
    <row r="29" spans="1:6" x14ac:dyDescent="0.25">
      <c r="A29" t="s">
        <v>53</v>
      </c>
      <c r="B29" s="25">
        <v>0.67800000000000005</v>
      </c>
      <c r="C29">
        <f t="shared" si="0"/>
        <v>678</v>
      </c>
      <c r="D29" s="35">
        <v>95</v>
      </c>
      <c r="E29">
        <f t="shared" si="1"/>
        <v>29</v>
      </c>
      <c r="F29">
        <f t="shared" si="2"/>
        <v>101</v>
      </c>
    </row>
    <row r="30" spans="1:6" x14ac:dyDescent="0.25">
      <c r="A30" t="s">
        <v>54</v>
      </c>
      <c r="B30" s="25">
        <v>0.67800000000000005</v>
      </c>
      <c r="C30">
        <f t="shared" si="0"/>
        <v>678</v>
      </c>
      <c r="D30" s="35">
        <v>96</v>
      </c>
      <c r="E30">
        <f t="shared" si="1"/>
        <v>29</v>
      </c>
      <c r="F30">
        <f t="shared" si="2"/>
        <v>101</v>
      </c>
    </row>
    <row r="31" spans="1:6" x14ac:dyDescent="0.25">
      <c r="A31" t="s">
        <v>55</v>
      </c>
      <c r="B31" s="25">
        <v>0.67700000000000005</v>
      </c>
      <c r="C31">
        <f t="shared" si="0"/>
        <v>677</v>
      </c>
      <c r="D31" s="35">
        <v>97</v>
      </c>
      <c r="E31">
        <f t="shared" si="1"/>
        <v>31</v>
      </c>
      <c r="F31">
        <f t="shared" si="2"/>
        <v>103</v>
      </c>
    </row>
    <row r="32" spans="1:6" x14ac:dyDescent="0.25">
      <c r="A32" t="s">
        <v>56</v>
      </c>
      <c r="B32" s="25">
        <v>0.67600000000000005</v>
      </c>
      <c r="C32">
        <f t="shared" si="0"/>
        <v>676</v>
      </c>
      <c r="D32" s="35">
        <v>98</v>
      </c>
      <c r="E32">
        <f t="shared" si="1"/>
        <v>32</v>
      </c>
      <c r="F32">
        <f t="shared" si="2"/>
        <v>104</v>
      </c>
    </row>
    <row r="33" spans="1:6" x14ac:dyDescent="0.25">
      <c r="A33" t="s">
        <v>57</v>
      </c>
      <c r="B33" s="25">
        <v>0.67600000000000005</v>
      </c>
      <c r="C33">
        <f t="shared" si="0"/>
        <v>676</v>
      </c>
      <c r="D33" s="35">
        <v>99</v>
      </c>
      <c r="E33">
        <f t="shared" si="1"/>
        <v>32</v>
      </c>
      <c r="F33">
        <f t="shared" si="2"/>
        <v>104</v>
      </c>
    </row>
    <row r="34" spans="1:6" x14ac:dyDescent="0.25">
      <c r="B34" s="25">
        <v>0.67500000000000004</v>
      </c>
      <c r="C34">
        <f t="shared" si="0"/>
        <v>675</v>
      </c>
      <c r="D34" s="35">
        <v>100</v>
      </c>
      <c r="E34">
        <f t="shared" si="1"/>
        <v>34</v>
      </c>
      <c r="F34">
        <f t="shared" si="2"/>
        <v>106</v>
      </c>
    </row>
    <row r="35" spans="1:6" x14ac:dyDescent="0.25">
      <c r="A35" t="s">
        <v>58</v>
      </c>
      <c r="B35" s="25">
        <v>0.67400000000000004</v>
      </c>
      <c r="C35">
        <f t="shared" si="0"/>
        <v>674</v>
      </c>
      <c r="D35" s="35">
        <v>100</v>
      </c>
      <c r="E35">
        <f t="shared" si="1"/>
        <v>35</v>
      </c>
      <c r="F35">
        <f t="shared" si="2"/>
        <v>107</v>
      </c>
    </row>
    <row r="36" spans="1:6" x14ac:dyDescent="0.25">
      <c r="B36" s="25">
        <v>0.67300000000000004</v>
      </c>
      <c r="C36">
        <f t="shared" si="0"/>
        <v>673</v>
      </c>
      <c r="D36" s="35">
        <v>101</v>
      </c>
      <c r="E36">
        <f t="shared" si="1"/>
        <v>36</v>
      </c>
      <c r="F36">
        <f t="shared" si="2"/>
        <v>108</v>
      </c>
    </row>
    <row r="37" spans="1:6" x14ac:dyDescent="0.25">
      <c r="A37" t="s">
        <v>59</v>
      </c>
      <c r="B37" s="25">
        <v>0.67200000000000004</v>
      </c>
      <c r="C37">
        <f t="shared" si="0"/>
        <v>672</v>
      </c>
      <c r="D37" s="35">
        <v>101</v>
      </c>
      <c r="E37">
        <f t="shared" si="1"/>
        <v>37</v>
      </c>
      <c r="F37">
        <f t="shared" si="2"/>
        <v>109</v>
      </c>
    </row>
    <row r="38" spans="1:6" x14ac:dyDescent="0.25">
      <c r="A38" t="s">
        <v>60</v>
      </c>
      <c r="B38" s="25">
        <v>0.67100000000000004</v>
      </c>
      <c r="C38">
        <f t="shared" si="0"/>
        <v>671</v>
      </c>
      <c r="D38" s="35">
        <v>102</v>
      </c>
      <c r="E38">
        <f t="shared" si="1"/>
        <v>38</v>
      </c>
      <c r="F38">
        <f t="shared" si="2"/>
        <v>110</v>
      </c>
    </row>
    <row r="39" spans="1:6" x14ac:dyDescent="0.25">
      <c r="A39" t="s">
        <v>61</v>
      </c>
      <c r="B39" s="25">
        <v>0.67</v>
      </c>
      <c r="C39">
        <f t="shared" si="0"/>
        <v>670</v>
      </c>
      <c r="D39" s="35">
        <v>103</v>
      </c>
      <c r="E39">
        <f t="shared" si="1"/>
        <v>39</v>
      </c>
      <c r="F39">
        <f t="shared" si="2"/>
        <v>111</v>
      </c>
    </row>
    <row r="40" spans="1:6" x14ac:dyDescent="0.25">
      <c r="A40" t="s">
        <v>62</v>
      </c>
      <c r="B40" s="25">
        <v>0.67</v>
      </c>
      <c r="C40">
        <f t="shared" si="0"/>
        <v>670</v>
      </c>
      <c r="D40" s="35">
        <v>104</v>
      </c>
      <c r="E40">
        <f t="shared" si="1"/>
        <v>39</v>
      </c>
      <c r="F40">
        <f t="shared" si="2"/>
        <v>111</v>
      </c>
    </row>
    <row r="41" spans="1:6" x14ac:dyDescent="0.25">
      <c r="A41" t="s">
        <v>63</v>
      </c>
      <c r="B41" s="25">
        <v>0.67</v>
      </c>
      <c r="C41">
        <f t="shared" si="0"/>
        <v>670</v>
      </c>
      <c r="D41" s="35">
        <v>105</v>
      </c>
      <c r="E41">
        <f t="shared" si="1"/>
        <v>39</v>
      </c>
      <c r="F41">
        <f t="shared" si="2"/>
        <v>111</v>
      </c>
    </row>
    <row r="42" spans="1:6" x14ac:dyDescent="0.25">
      <c r="A42" t="s">
        <v>64</v>
      </c>
      <c r="B42" s="25">
        <v>0.66900000000000004</v>
      </c>
      <c r="C42">
        <f t="shared" si="0"/>
        <v>669</v>
      </c>
      <c r="D42" s="35">
        <v>106</v>
      </c>
      <c r="E42">
        <f t="shared" si="1"/>
        <v>42</v>
      </c>
      <c r="F42">
        <f t="shared" si="2"/>
        <v>114</v>
      </c>
    </row>
    <row r="43" spans="1:6" x14ac:dyDescent="0.25">
      <c r="A43" t="s">
        <v>65</v>
      </c>
      <c r="B43" s="25">
        <v>0.66900000000000004</v>
      </c>
      <c r="C43">
        <f t="shared" si="0"/>
        <v>669</v>
      </c>
      <c r="D43" s="35">
        <v>107</v>
      </c>
      <c r="E43">
        <f t="shared" si="1"/>
        <v>42</v>
      </c>
      <c r="F43">
        <f t="shared" si="2"/>
        <v>114</v>
      </c>
    </row>
    <row r="44" spans="1:6" x14ac:dyDescent="0.25">
      <c r="A44" t="s">
        <v>66</v>
      </c>
      <c r="B44" s="25">
        <v>0.66900000000000004</v>
      </c>
      <c r="C44">
        <f t="shared" si="0"/>
        <v>669</v>
      </c>
      <c r="D44" s="35">
        <v>108</v>
      </c>
      <c r="E44">
        <f t="shared" si="1"/>
        <v>42</v>
      </c>
      <c r="F44">
        <f t="shared" si="2"/>
        <v>114</v>
      </c>
    </row>
    <row r="45" spans="1:6" x14ac:dyDescent="0.25">
      <c r="A45" t="s">
        <v>67</v>
      </c>
      <c r="B45" s="25">
        <v>0.66900000000000004</v>
      </c>
      <c r="C45">
        <f t="shared" si="0"/>
        <v>669</v>
      </c>
      <c r="D45" s="35">
        <v>109</v>
      </c>
      <c r="E45">
        <f t="shared" si="1"/>
        <v>42</v>
      </c>
      <c r="F45">
        <f t="shared" si="2"/>
        <v>114</v>
      </c>
    </row>
    <row r="46" spans="1:6" x14ac:dyDescent="0.25">
      <c r="B46" s="25">
        <v>0.66800000000000004</v>
      </c>
      <c r="C46">
        <f t="shared" si="0"/>
        <v>668</v>
      </c>
      <c r="D46" s="35">
        <v>110</v>
      </c>
      <c r="E46">
        <f t="shared" si="1"/>
        <v>46</v>
      </c>
      <c r="F46">
        <f t="shared" si="2"/>
        <v>118</v>
      </c>
    </row>
    <row r="47" spans="1:6" x14ac:dyDescent="0.25">
      <c r="A47" t="s">
        <v>68</v>
      </c>
      <c r="B47" s="25">
        <v>0.66700000000000004</v>
      </c>
      <c r="C47">
        <f t="shared" si="0"/>
        <v>667</v>
      </c>
      <c r="D47" s="35">
        <v>110</v>
      </c>
      <c r="E47">
        <f t="shared" si="1"/>
        <v>47</v>
      </c>
      <c r="F47">
        <f t="shared" si="2"/>
        <v>119</v>
      </c>
    </row>
    <row r="48" spans="1:6" x14ac:dyDescent="0.25">
      <c r="B48" s="25">
        <v>0.66600000000000004</v>
      </c>
      <c r="C48">
        <f t="shared" si="0"/>
        <v>666</v>
      </c>
      <c r="D48" s="35">
        <v>111</v>
      </c>
      <c r="E48">
        <f t="shared" si="1"/>
        <v>48</v>
      </c>
      <c r="F48">
        <f t="shared" si="2"/>
        <v>120</v>
      </c>
    </row>
    <row r="49" spans="1:6" x14ac:dyDescent="0.25">
      <c r="B49" s="25">
        <v>0.66500000000000004</v>
      </c>
      <c r="C49">
        <f t="shared" si="0"/>
        <v>665</v>
      </c>
      <c r="D49" s="35">
        <v>111</v>
      </c>
      <c r="E49">
        <f t="shared" si="1"/>
        <v>49</v>
      </c>
      <c r="F49">
        <f t="shared" si="2"/>
        <v>121</v>
      </c>
    </row>
    <row r="50" spans="1:6" x14ac:dyDescent="0.25">
      <c r="A50" t="s">
        <v>69</v>
      </c>
      <c r="B50" s="25">
        <v>0.66400000000000003</v>
      </c>
      <c r="C50">
        <f t="shared" si="0"/>
        <v>664</v>
      </c>
      <c r="D50" s="35">
        <v>111</v>
      </c>
      <c r="E50">
        <f t="shared" si="1"/>
        <v>50</v>
      </c>
      <c r="F50">
        <f t="shared" si="2"/>
        <v>122</v>
      </c>
    </row>
    <row r="51" spans="1:6" x14ac:dyDescent="0.25">
      <c r="A51" t="s">
        <v>70</v>
      </c>
      <c r="B51" s="25">
        <v>0.66400000000000003</v>
      </c>
      <c r="C51">
        <f t="shared" si="0"/>
        <v>664</v>
      </c>
      <c r="D51" s="35">
        <v>112</v>
      </c>
      <c r="E51">
        <f t="shared" si="1"/>
        <v>50</v>
      </c>
      <c r="F51">
        <f t="shared" si="2"/>
        <v>122</v>
      </c>
    </row>
    <row r="52" spans="1:6" x14ac:dyDescent="0.25">
      <c r="B52" s="25">
        <v>0.66300000000000003</v>
      </c>
      <c r="C52">
        <f t="shared" si="0"/>
        <v>663</v>
      </c>
      <c r="D52" s="35">
        <v>113</v>
      </c>
      <c r="E52">
        <f t="shared" si="1"/>
        <v>52</v>
      </c>
      <c r="F52">
        <f t="shared" si="2"/>
        <v>124</v>
      </c>
    </row>
    <row r="53" spans="1:6" x14ac:dyDescent="0.25">
      <c r="B53" s="25">
        <v>0.66200000000000003</v>
      </c>
      <c r="C53">
        <f t="shared" si="0"/>
        <v>662</v>
      </c>
      <c r="D53" s="35">
        <v>113</v>
      </c>
      <c r="E53">
        <f t="shared" si="1"/>
        <v>53</v>
      </c>
      <c r="F53">
        <f t="shared" si="2"/>
        <v>125</v>
      </c>
    </row>
    <row r="54" spans="1:6" x14ac:dyDescent="0.25">
      <c r="B54" s="25">
        <v>0.66100000000000003</v>
      </c>
      <c r="C54">
        <f t="shared" si="0"/>
        <v>661</v>
      </c>
      <c r="D54" s="35">
        <v>113</v>
      </c>
      <c r="E54">
        <f t="shared" si="1"/>
        <v>54</v>
      </c>
      <c r="F54">
        <f t="shared" si="2"/>
        <v>126</v>
      </c>
    </row>
    <row r="55" spans="1:6" x14ac:dyDescent="0.25">
      <c r="B55" s="25">
        <v>0.66</v>
      </c>
      <c r="C55">
        <f t="shared" si="0"/>
        <v>660</v>
      </c>
      <c r="D55" s="35">
        <v>113</v>
      </c>
      <c r="E55">
        <f t="shared" si="1"/>
        <v>55</v>
      </c>
      <c r="F55">
        <f t="shared" si="2"/>
        <v>127</v>
      </c>
    </row>
    <row r="56" spans="1:6" x14ac:dyDescent="0.25">
      <c r="A56" t="s">
        <v>71</v>
      </c>
      <c r="B56" s="25">
        <f>B55-0.001</f>
        <v>0.65900000000000003</v>
      </c>
      <c r="C56">
        <f t="shared" si="0"/>
        <v>659</v>
      </c>
      <c r="D56" s="35">
        <v>113</v>
      </c>
      <c r="E56">
        <f t="shared" si="1"/>
        <v>56</v>
      </c>
      <c r="F56">
        <f t="shared" si="2"/>
        <v>128</v>
      </c>
    </row>
    <row r="57" spans="1:6" x14ac:dyDescent="0.25">
      <c r="B57" s="25">
        <f>B56-0.001</f>
        <v>0.65800000000000003</v>
      </c>
      <c r="C57">
        <f t="shared" si="0"/>
        <v>658</v>
      </c>
      <c r="D57" s="35">
        <v>114</v>
      </c>
      <c r="E57">
        <f t="shared" si="1"/>
        <v>57</v>
      </c>
      <c r="F57">
        <f t="shared" si="2"/>
        <v>129</v>
      </c>
    </row>
    <row r="58" spans="1:6" x14ac:dyDescent="0.25">
      <c r="A58" t="s">
        <v>72</v>
      </c>
      <c r="B58" s="25">
        <f>B57-0.001</f>
        <v>0.65700000000000003</v>
      </c>
      <c r="C58">
        <f t="shared" si="0"/>
        <v>657</v>
      </c>
      <c r="D58" s="35">
        <v>114</v>
      </c>
      <c r="E58">
        <f t="shared" si="1"/>
        <v>58</v>
      </c>
      <c r="F58">
        <f t="shared" si="2"/>
        <v>130</v>
      </c>
    </row>
    <row r="59" spans="1:6" x14ac:dyDescent="0.25">
      <c r="A59" t="s">
        <v>73</v>
      </c>
      <c r="B59" s="25">
        <f>B58-0.001</f>
        <v>0.65600000000000003</v>
      </c>
      <c r="C59">
        <f t="shared" si="0"/>
        <v>656</v>
      </c>
      <c r="D59" s="35">
        <v>115</v>
      </c>
      <c r="E59">
        <f t="shared" si="1"/>
        <v>59</v>
      </c>
      <c r="F59">
        <f t="shared" si="2"/>
        <v>131</v>
      </c>
    </row>
    <row r="60" spans="1:6" x14ac:dyDescent="0.25">
      <c r="B60" s="25">
        <f t="shared" ref="B60:B66" si="3">B59-0.001</f>
        <v>0.65500000000000003</v>
      </c>
      <c r="C60">
        <f t="shared" si="0"/>
        <v>655</v>
      </c>
      <c r="D60" s="35">
        <v>116</v>
      </c>
      <c r="E60">
        <f t="shared" si="1"/>
        <v>60</v>
      </c>
      <c r="F60">
        <f t="shared" si="2"/>
        <v>132</v>
      </c>
    </row>
    <row r="61" spans="1:6" x14ac:dyDescent="0.25">
      <c r="B61" s="25">
        <f t="shared" si="3"/>
        <v>0.65400000000000003</v>
      </c>
      <c r="C61">
        <f t="shared" si="0"/>
        <v>654</v>
      </c>
      <c r="D61" s="35">
        <v>116</v>
      </c>
      <c r="E61">
        <f t="shared" si="1"/>
        <v>61</v>
      </c>
      <c r="F61">
        <f t="shared" si="2"/>
        <v>133</v>
      </c>
    </row>
    <row r="62" spans="1:6" x14ac:dyDescent="0.25">
      <c r="B62" s="25">
        <f t="shared" si="3"/>
        <v>0.65300000000000002</v>
      </c>
      <c r="C62">
        <f t="shared" si="0"/>
        <v>653</v>
      </c>
      <c r="D62" s="35">
        <v>116</v>
      </c>
      <c r="E62">
        <f t="shared" si="1"/>
        <v>62</v>
      </c>
      <c r="F62">
        <f t="shared" si="2"/>
        <v>134</v>
      </c>
    </row>
    <row r="63" spans="1:6" x14ac:dyDescent="0.25">
      <c r="A63" t="s">
        <v>74</v>
      </c>
      <c r="B63" s="25">
        <f t="shared" si="3"/>
        <v>0.65200000000000002</v>
      </c>
      <c r="C63">
        <f t="shared" si="0"/>
        <v>652</v>
      </c>
      <c r="D63" s="35">
        <v>116</v>
      </c>
      <c r="E63">
        <f t="shared" si="1"/>
        <v>63</v>
      </c>
      <c r="F63">
        <f t="shared" si="2"/>
        <v>135</v>
      </c>
    </row>
    <row r="64" spans="1:6" x14ac:dyDescent="0.25">
      <c r="A64" t="s">
        <v>75</v>
      </c>
      <c r="B64" s="25">
        <f t="shared" si="3"/>
        <v>0.65100000000000002</v>
      </c>
      <c r="C64">
        <f t="shared" si="0"/>
        <v>651</v>
      </c>
      <c r="D64" s="35">
        <v>117</v>
      </c>
      <c r="E64">
        <f t="shared" si="1"/>
        <v>64</v>
      </c>
      <c r="F64">
        <f t="shared" si="2"/>
        <v>136</v>
      </c>
    </row>
    <row r="65" spans="1:6" x14ac:dyDescent="0.25">
      <c r="A65" t="s">
        <v>76</v>
      </c>
      <c r="B65" s="25">
        <f t="shared" si="3"/>
        <v>0.65</v>
      </c>
      <c r="C65">
        <f t="shared" si="0"/>
        <v>650</v>
      </c>
      <c r="D65" s="35">
        <v>118</v>
      </c>
      <c r="E65">
        <f t="shared" si="1"/>
        <v>65</v>
      </c>
      <c r="F65">
        <f t="shared" si="2"/>
        <v>137</v>
      </c>
    </row>
    <row r="66" spans="1:6" x14ac:dyDescent="0.25">
      <c r="A66" t="s">
        <v>77</v>
      </c>
      <c r="B66" s="25">
        <f t="shared" si="3"/>
        <v>0.64900000000000002</v>
      </c>
      <c r="C66">
        <f t="shared" ref="C66:C129" si="4">B66*1000</f>
        <v>649</v>
      </c>
      <c r="D66" s="35">
        <v>119</v>
      </c>
      <c r="E66">
        <f t="shared" ref="E66:E129" si="5">_xlfn.RANK.EQ(B66,B:B,0)</f>
        <v>66</v>
      </c>
      <c r="F66">
        <f t="shared" ref="F66:F129" si="6">E66+72</f>
        <v>138</v>
      </c>
    </row>
    <row r="67" spans="1:6" x14ac:dyDescent="0.25">
      <c r="A67" t="s">
        <v>78</v>
      </c>
      <c r="B67" s="25">
        <v>0.64900000000000002</v>
      </c>
      <c r="C67">
        <f t="shared" si="4"/>
        <v>649</v>
      </c>
      <c r="D67" s="35">
        <v>120</v>
      </c>
      <c r="E67">
        <f t="shared" si="5"/>
        <v>66</v>
      </c>
      <c r="F67">
        <f t="shared" si="6"/>
        <v>138</v>
      </c>
    </row>
    <row r="68" spans="1:6" x14ac:dyDescent="0.25">
      <c r="B68" s="25">
        <f>B67-0.001</f>
        <v>0.64800000000000002</v>
      </c>
      <c r="C68">
        <f t="shared" si="4"/>
        <v>648</v>
      </c>
      <c r="D68" s="35">
        <v>121</v>
      </c>
      <c r="E68">
        <f t="shared" si="5"/>
        <v>68</v>
      </c>
      <c r="F68">
        <f t="shared" si="6"/>
        <v>140</v>
      </c>
    </row>
    <row r="69" spans="1:6" x14ac:dyDescent="0.25">
      <c r="B69" s="25">
        <f>B68-0.001</f>
        <v>0.64700000000000002</v>
      </c>
      <c r="C69">
        <f t="shared" si="4"/>
        <v>647</v>
      </c>
      <c r="D69" s="35">
        <v>121</v>
      </c>
      <c r="E69">
        <f t="shared" si="5"/>
        <v>69</v>
      </c>
      <c r="F69">
        <f t="shared" si="6"/>
        <v>141</v>
      </c>
    </row>
    <row r="70" spans="1:6" x14ac:dyDescent="0.25">
      <c r="A70" t="s">
        <v>79</v>
      </c>
      <c r="B70" s="25">
        <f>B69-0.001</f>
        <v>0.64600000000000002</v>
      </c>
      <c r="C70">
        <f t="shared" si="4"/>
        <v>646</v>
      </c>
      <c r="D70" s="35">
        <v>121</v>
      </c>
      <c r="E70">
        <f t="shared" si="5"/>
        <v>70</v>
      </c>
      <c r="F70">
        <f t="shared" si="6"/>
        <v>142</v>
      </c>
    </row>
    <row r="71" spans="1:6" x14ac:dyDescent="0.25">
      <c r="B71" s="25">
        <f t="shared" ref="B71:B74" si="7">B70-0.001</f>
        <v>0.64500000000000002</v>
      </c>
      <c r="C71">
        <f t="shared" si="4"/>
        <v>645</v>
      </c>
      <c r="D71" s="35">
        <v>122</v>
      </c>
      <c r="E71">
        <f t="shared" si="5"/>
        <v>71</v>
      </c>
      <c r="F71">
        <f t="shared" si="6"/>
        <v>143</v>
      </c>
    </row>
    <row r="72" spans="1:6" x14ac:dyDescent="0.25">
      <c r="B72" s="25">
        <f t="shared" si="7"/>
        <v>0.64400000000000002</v>
      </c>
      <c r="C72">
        <f t="shared" si="4"/>
        <v>644</v>
      </c>
      <c r="D72" s="35">
        <v>122</v>
      </c>
      <c r="E72">
        <f t="shared" si="5"/>
        <v>72</v>
      </c>
      <c r="F72">
        <f t="shared" si="6"/>
        <v>144</v>
      </c>
    </row>
    <row r="73" spans="1:6" x14ac:dyDescent="0.25">
      <c r="B73" s="25">
        <f t="shared" si="7"/>
        <v>0.64300000000000002</v>
      </c>
      <c r="C73">
        <f t="shared" si="4"/>
        <v>643</v>
      </c>
      <c r="D73" s="35">
        <v>122</v>
      </c>
      <c r="E73">
        <f t="shared" si="5"/>
        <v>73</v>
      </c>
      <c r="F73">
        <f t="shared" si="6"/>
        <v>145</v>
      </c>
    </row>
    <row r="74" spans="1:6" x14ac:dyDescent="0.25">
      <c r="B74" s="25">
        <f t="shared" si="7"/>
        <v>0.64200000000000002</v>
      </c>
      <c r="C74">
        <f t="shared" si="4"/>
        <v>642</v>
      </c>
      <c r="D74" s="35">
        <v>122</v>
      </c>
      <c r="E74">
        <f t="shared" si="5"/>
        <v>74</v>
      </c>
      <c r="F74">
        <f t="shared" si="6"/>
        <v>146</v>
      </c>
    </row>
    <row r="75" spans="1:6" x14ac:dyDescent="0.25">
      <c r="A75" t="s">
        <v>80</v>
      </c>
      <c r="B75" s="25">
        <f>B74-0.001</f>
        <v>0.64100000000000001</v>
      </c>
      <c r="C75">
        <f t="shared" si="4"/>
        <v>641</v>
      </c>
      <c r="D75" s="35">
        <v>122</v>
      </c>
      <c r="E75">
        <f t="shared" si="5"/>
        <v>75</v>
      </c>
      <c r="F75">
        <f t="shared" si="6"/>
        <v>147</v>
      </c>
    </row>
    <row r="76" spans="1:6" x14ac:dyDescent="0.25">
      <c r="A76" t="s">
        <v>81</v>
      </c>
      <c r="B76" s="25">
        <v>0.64</v>
      </c>
      <c r="C76">
        <f t="shared" si="4"/>
        <v>640</v>
      </c>
      <c r="D76" s="35">
        <v>123</v>
      </c>
      <c r="E76">
        <f t="shared" si="5"/>
        <v>76</v>
      </c>
      <c r="F76">
        <f t="shared" si="6"/>
        <v>148</v>
      </c>
    </row>
    <row r="77" spans="1:6" x14ac:dyDescent="0.25">
      <c r="B77" s="25">
        <v>0.63900000000000001</v>
      </c>
      <c r="C77">
        <f t="shared" si="4"/>
        <v>639</v>
      </c>
      <c r="D77" s="35">
        <v>124</v>
      </c>
      <c r="E77">
        <f t="shared" si="5"/>
        <v>77</v>
      </c>
      <c r="F77">
        <f t="shared" si="6"/>
        <v>149</v>
      </c>
    </row>
    <row r="78" spans="1:6" x14ac:dyDescent="0.25">
      <c r="A78" t="s">
        <v>82</v>
      </c>
      <c r="B78" s="25">
        <v>0.63800000000000001</v>
      </c>
      <c r="C78">
        <f t="shared" si="4"/>
        <v>638</v>
      </c>
      <c r="D78" s="35">
        <v>124</v>
      </c>
      <c r="E78">
        <f t="shared" si="5"/>
        <v>78</v>
      </c>
      <c r="F78">
        <f t="shared" si="6"/>
        <v>150</v>
      </c>
    </row>
    <row r="79" spans="1:6" x14ac:dyDescent="0.25">
      <c r="A79" t="s">
        <v>83</v>
      </c>
      <c r="B79" s="25">
        <v>0.63800000000000001</v>
      </c>
      <c r="C79">
        <f t="shared" si="4"/>
        <v>638</v>
      </c>
      <c r="D79" s="35">
        <v>125</v>
      </c>
      <c r="E79">
        <f t="shared" si="5"/>
        <v>78</v>
      </c>
      <c r="F79">
        <f t="shared" si="6"/>
        <v>150</v>
      </c>
    </row>
    <row r="80" spans="1:6" x14ac:dyDescent="0.25">
      <c r="B80" s="25">
        <f>B79-0.001</f>
        <v>0.63700000000000001</v>
      </c>
      <c r="C80">
        <f t="shared" si="4"/>
        <v>637</v>
      </c>
      <c r="D80" s="35">
        <v>126</v>
      </c>
      <c r="E80">
        <f t="shared" si="5"/>
        <v>80</v>
      </c>
      <c r="F80">
        <f t="shared" si="6"/>
        <v>152</v>
      </c>
    </row>
    <row r="81" spans="1:6" x14ac:dyDescent="0.25">
      <c r="B81" s="25">
        <f t="shared" ref="B81:B84" si="8">B80-0.001</f>
        <v>0.63600000000000001</v>
      </c>
      <c r="C81">
        <f t="shared" si="4"/>
        <v>636</v>
      </c>
      <c r="D81" s="35">
        <v>126</v>
      </c>
      <c r="E81">
        <f t="shared" si="5"/>
        <v>81</v>
      </c>
      <c r="F81">
        <f t="shared" si="6"/>
        <v>153</v>
      </c>
    </row>
    <row r="82" spans="1:6" x14ac:dyDescent="0.25">
      <c r="B82" s="25">
        <f t="shared" si="8"/>
        <v>0.63500000000000001</v>
      </c>
      <c r="C82">
        <f t="shared" si="4"/>
        <v>635</v>
      </c>
      <c r="D82" s="35">
        <v>126</v>
      </c>
      <c r="E82">
        <f t="shared" si="5"/>
        <v>82</v>
      </c>
      <c r="F82">
        <f t="shared" si="6"/>
        <v>154</v>
      </c>
    </row>
    <row r="83" spans="1:6" x14ac:dyDescent="0.25">
      <c r="B83" s="25">
        <f t="shared" si="8"/>
        <v>0.63400000000000001</v>
      </c>
      <c r="C83">
        <f t="shared" si="4"/>
        <v>634</v>
      </c>
      <c r="D83" s="35">
        <v>126</v>
      </c>
      <c r="E83">
        <f t="shared" si="5"/>
        <v>83</v>
      </c>
      <c r="F83">
        <f t="shared" si="6"/>
        <v>155</v>
      </c>
    </row>
    <row r="84" spans="1:6" x14ac:dyDescent="0.25">
      <c r="B84" s="25">
        <f t="shared" si="8"/>
        <v>0.63300000000000001</v>
      </c>
      <c r="C84">
        <f t="shared" si="4"/>
        <v>633</v>
      </c>
      <c r="D84" s="35">
        <v>126</v>
      </c>
      <c r="E84">
        <f t="shared" si="5"/>
        <v>84</v>
      </c>
      <c r="F84">
        <f t="shared" si="6"/>
        <v>156</v>
      </c>
    </row>
    <row r="85" spans="1:6" x14ac:dyDescent="0.25">
      <c r="A85" t="s">
        <v>84</v>
      </c>
      <c r="B85" s="25">
        <v>0.63200000000000001</v>
      </c>
      <c r="C85">
        <f t="shared" si="4"/>
        <v>632</v>
      </c>
      <c r="D85" s="35">
        <v>126</v>
      </c>
      <c r="E85">
        <f t="shared" si="5"/>
        <v>85</v>
      </c>
      <c r="F85">
        <f t="shared" si="6"/>
        <v>157</v>
      </c>
    </row>
    <row r="86" spans="1:6" x14ac:dyDescent="0.25">
      <c r="B86" s="25">
        <f>B85-0.001</f>
        <v>0.63100000000000001</v>
      </c>
      <c r="C86">
        <f t="shared" si="4"/>
        <v>631</v>
      </c>
      <c r="D86" s="35">
        <v>127</v>
      </c>
      <c r="E86">
        <f t="shared" si="5"/>
        <v>86</v>
      </c>
      <c r="F86">
        <f t="shared" si="6"/>
        <v>158</v>
      </c>
    </row>
    <row r="87" spans="1:6" x14ac:dyDescent="0.25">
      <c r="B87" s="25">
        <f t="shared" ref="B87:B89" si="9">B86-0.001</f>
        <v>0.63</v>
      </c>
      <c r="C87">
        <f t="shared" si="4"/>
        <v>630</v>
      </c>
      <c r="D87" s="35">
        <v>127</v>
      </c>
      <c r="E87">
        <f t="shared" si="5"/>
        <v>87</v>
      </c>
      <c r="F87">
        <f t="shared" si="6"/>
        <v>159</v>
      </c>
    </row>
    <row r="88" spans="1:6" x14ac:dyDescent="0.25">
      <c r="A88" t="s">
        <v>85</v>
      </c>
      <c r="B88" s="25">
        <f t="shared" si="9"/>
        <v>0.629</v>
      </c>
      <c r="C88">
        <f t="shared" si="4"/>
        <v>629</v>
      </c>
      <c r="D88" s="35">
        <v>127</v>
      </c>
      <c r="E88">
        <f t="shared" si="5"/>
        <v>88</v>
      </c>
      <c r="F88">
        <f t="shared" si="6"/>
        <v>160</v>
      </c>
    </row>
    <row r="89" spans="1:6" x14ac:dyDescent="0.25">
      <c r="A89" t="s">
        <v>86</v>
      </c>
      <c r="B89" s="25">
        <f t="shared" si="9"/>
        <v>0.628</v>
      </c>
      <c r="C89">
        <f t="shared" si="4"/>
        <v>628</v>
      </c>
      <c r="D89" s="35">
        <v>128</v>
      </c>
      <c r="E89">
        <f t="shared" si="5"/>
        <v>89</v>
      </c>
      <c r="F89">
        <f t="shared" si="6"/>
        <v>161</v>
      </c>
    </row>
    <row r="90" spans="1:6" x14ac:dyDescent="0.25">
      <c r="A90" t="s">
        <v>87</v>
      </c>
      <c r="B90" s="25">
        <v>0.628</v>
      </c>
      <c r="C90">
        <f t="shared" si="4"/>
        <v>628</v>
      </c>
      <c r="D90" s="35">
        <v>129</v>
      </c>
      <c r="E90">
        <f t="shared" si="5"/>
        <v>89</v>
      </c>
      <c r="F90">
        <f t="shared" si="6"/>
        <v>161</v>
      </c>
    </row>
    <row r="91" spans="1:6" x14ac:dyDescent="0.25">
      <c r="B91" s="25">
        <v>0.627</v>
      </c>
      <c r="C91">
        <f t="shared" si="4"/>
        <v>627</v>
      </c>
      <c r="D91" s="35">
        <v>130</v>
      </c>
      <c r="E91">
        <f t="shared" si="5"/>
        <v>91</v>
      </c>
      <c r="F91">
        <f t="shared" si="6"/>
        <v>163</v>
      </c>
    </row>
    <row r="92" spans="1:6" x14ac:dyDescent="0.25">
      <c r="A92" t="s">
        <v>88</v>
      </c>
      <c r="B92" s="25">
        <v>0.626</v>
      </c>
      <c r="C92">
        <f t="shared" si="4"/>
        <v>626</v>
      </c>
      <c r="D92" s="35">
        <v>130</v>
      </c>
      <c r="E92">
        <f t="shared" si="5"/>
        <v>92</v>
      </c>
      <c r="F92">
        <f t="shared" si="6"/>
        <v>164</v>
      </c>
    </row>
    <row r="93" spans="1:6" x14ac:dyDescent="0.25">
      <c r="A93" t="s">
        <v>89</v>
      </c>
      <c r="B93" s="25">
        <v>0.625</v>
      </c>
      <c r="C93">
        <f t="shared" si="4"/>
        <v>625</v>
      </c>
      <c r="D93" s="35">
        <v>131</v>
      </c>
      <c r="E93">
        <f t="shared" si="5"/>
        <v>93</v>
      </c>
      <c r="F93">
        <f t="shared" si="6"/>
        <v>165</v>
      </c>
    </row>
    <row r="94" spans="1:6" x14ac:dyDescent="0.25">
      <c r="B94" s="25">
        <f>B93-0.001</f>
        <v>0.624</v>
      </c>
      <c r="C94">
        <f t="shared" si="4"/>
        <v>624</v>
      </c>
      <c r="D94" s="35">
        <v>132</v>
      </c>
      <c r="E94">
        <f t="shared" si="5"/>
        <v>94</v>
      </c>
      <c r="F94">
        <f t="shared" si="6"/>
        <v>166</v>
      </c>
    </row>
    <row r="95" spans="1:6" x14ac:dyDescent="0.25">
      <c r="B95" s="25">
        <f t="shared" ref="B95:B104" si="10">B94-0.001</f>
        <v>0.623</v>
      </c>
      <c r="C95">
        <f t="shared" si="4"/>
        <v>623</v>
      </c>
      <c r="D95" s="35">
        <v>132</v>
      </c>
      <c r="E95">
        <f t="shared" si="5"/>
        <v>95</v>
      </c>
      <c r="F95">
        <f t="shared" si="6"/>
        <v>167</v>
      </c>
    </row>
    <row r="96" spans="1:6" x14ac:dyDescent="0.25">
      <c r="B96" s="25">
        <f t="shared" si="10"/>
        <v>0.622</v>
      </c>
      <c r="C96">
        <f t="shared" si="4"/>
        <v>622</v>
      </c>
      <c r="D96" s="35">
        <v>132</v>
      </c>
      <c r="E96">
        <f t="shared" si="5"/>
        <v>96</v>
      </c>
      <c r="F96">
        <f t="shared" si="6"/>
        <v>168</v>
      </c>
    </row>
    <row r="97" spans="1:6" x14ac:dyDescent="0.25">
      <c r="B97" s="25">
        <f t="shared" si="10"/>
        <v>0.621</v>
      </c>
      <c r="C97">
        <f t="shared" si="4"/>
        <v>621</v>
      </c>
      <c r="D97" s="35">
        <v>132</v>
      </c>
      <c r="E97">
        <f t="shared" si="5"/>
        <v>97</v>
      </c>
      <c r="F97">
        <f t="shared" si="6"/>
        <v>169</v>
      </c>
    </row>
    <row r="98" spans="1:6" x14ac:dyDescent="0.25">
      <c r="B98" s="25">
        <f t="shared" si="10"/>
        <v>0.62</v>
      </c>
      <c r="C98">
        <f t="shared" si="4"/>
        <v>620</v>
      </c>
      <c r="D98" s="35">
        <v>132</v>
      </c>
      <c r="E98">
        <f t="shared" si="5"/>
        <v>98</v>
      </c>
      <c r="F98">
        <f t="shared" si="6"/>
        <v>170</v>
      </c>
    </row>
    <row r="99" spans="1:6" x14ac:dyDescent="0.25">
      <c r="B99" s="25">
        <f>B98-0.001</f>
        <v>0.61899999999999999</v>
      </c>
      <c r="C99">
        <f t="shared" si="4"/>
        <v>619</v>
      </c>
      <c r="D99" s="35">
        <v>132</v>
      </c>
      <c r="E99">
        <f t="shared" si="5"/>
        <v>99</v>
      </c>
      <c r="F99">
        <f t="shared" si="6"/>
        <v>171</v>
      </c>
    </row>
    <row r="100" spans="1:6" x14ac:dyDescent="0.25">
      <c r="B100" s="25">
        <f t="shared" si="10"/>
        <v>0.61799999999999999</v>
      </c>
      <c r="C100">
        <f t="shared" si="4"/>
        <v>618</v>
      </c>
      <c r="D100" s="35">
        <v>132</v>
      </c>
      <c r="E100">
        <f t="shared" si="5"/>
        <v>100</v>
      </c>
      <c r="F100">
        <f t="shared" si="6"/>
        <v>172</v>
      </c>
    </row>
    <row r="101" spans="1:6" x14ac:dyDescent="0.25">
      <c r="B101" s="25">
        <f t="shared" si="10"/>
        <v>0.61699999999999999</v>
      </c>
      <c r="C101">
        <f t="shared" si="4"/>
        <v>617</v>
      </c>
      <c r="D101" s="35">
        <v>132</v>
      </c>
      <c r="E101">
        <f t="shared" si="5"/>
        <v>101</v>
      </c>
      <c r="F101">
        <f t="shared" si="6"/>
        <v>173</v>
      </c>
    </row>
    <row r="102" spans="1:6" x14ac:dyDescent="0.25">
      <c r="B102" s="25">
        <f t="shared" si="10"/>
        <v>0.61599999999999999</v>
      </c>
      <c r="C102">
        <f t="shared" si="4"/>
        <v>616</v>
      </c>
      <c r="D102" s="35">
        <v>132</v>
      </c>
      <c r="E102">
        <f t="shared" si="5"/>
        <v>102</v>
      </c>
      <c r="F102">
        <f t="shared" si="6"/>
        <v>174</v>
      </c>
    </row>
    <row r="103" spans="1:6" x14ac:dyDescent="0.25">
      <c r="B103" s="25">
        <f>B102-0.001</f>
        <v>0.61499999999999999</v>
      </c>
      <c r="C103">
        <f t="shared" si="4"/>
        <v>615</v>
      </c>
      <c r="D103" s="35">
        <v>132</v>
      </c>
      <c r="E103">
        <f t="shared" si="5"/>
        <v>103</v>
      </c>
      <c r="F103">
        <f t="shared" si="6"/>
        <v>175</v>
      </c>
    </row>
    <row r="104" spans="1:6" x14ac:dyDescent="0.25">
      <c r="A104" t="s">
        <v>90</v>
      </c>
      <c r="B104" s="25">
        <f t="shared" si="10"/>
        <v>0.61399999999999999</v>
      </c>
      <c r="C104">
        <f t="shared" si="4"/>
        <v>614</v>
      </c>
      <c r="D104" s="35">
        <v>132</v>
      </c>
      <c r="E104">
        <f t="shared" si="5"/>
        <v>104</v>
      </c>
      <c r="F104">
        <f t="shared" si="6"/>
        <v>176</v>
      </c>
    </row>
    <row r="105" spans="1:6" x14ac:dyDescent="0.25">
      <c r="B105" s="25">
        <f>B104-0.001</f>
        <v>0.61299999999999999</v>
      </c>
      <c r="C105">
        <f t="shared" si="4"/>
        <v>613</v>
      </c>
      <c r="D105" s="35">
        <v>133</v>
      </c>
      <c r="E105">
        <f t="shared" si="5"/>
        <v>105</v>
      </c>
      <c r="F105">
        <f t="shared" si="6"/>
        <v>177</v>
      </c>
    </row>
    <row r="106" spans="1:6" x14ac:dyDescent="0.25">
      <c r="B106" s="25">
        <f t="shared" ref="B106:B108" si="11">B105-0.001</f>
        <v>0.61199999999999999</v>
      </c>
      <c r="C106">
        <f t="shared" si="4"/>
        <v>612</v>
      </c>
      <c r="D106" s="35">
        <v>133</v>
      </c>
      <c r="E106">
        <f t="shared" si="5"/>
        <v>106</v>
      </c>
      <c r="F106">
        <f t="shared" si="6"/>
        <v>178</v>
      </c>
    </row>
    <row r="107" spans="1:6" x14ac:dyDescent="0.25">
      <c r="A107" t="s">
        <v>91</v>
      </c>
      <c r="B107" s="25">
        <f t="shared" si="11"/>
        <v>0.61099999999999999</v>
      </c>
      <c r="C107">
        <f t="shared" si="4"/>
        <v>611</v>
      </c>
      <c r="D107" s="35">
        <v>133</v>
      </c>
      <c r="E107">
        <f t="shared" si="5"/>
        <v>107</v>
      </c>
      <c r="F107">
        <f t="shared" si="6"/>
        <v>179</v>
      </c>
    </row>
    <row r="108" spans="1:6" x14ac:dyDescent="0.25">
      <c r="B108" s="25">
        <f t="shared" si="11"/>
        <v>0.61</v>
      </c>
      <c r="C108">
        <f t="shared" si="4"/>
        <v>610</v>
      </c>
      <c r="D108" s="35">
        <v>134</v>
      </c>
      <c r="E108">
        <f t="shared" si="5"/>
        <v>108</v>
      </c>
      <c r="F108">
        <f t="shared" si="6"/>
        <v>180</v>
      </c>
    </row>
    <row r="109" spans="1:6" x14ac:dyDescent="0.25">
      <c r="B109" s="25">
        <f>B108-0.001</f>
        <v>0.60899999999999999</v>
      </c>
      <c r="C109">
        <f t="shared" si="4"/>
        <v>609</v>
      </c>
      <c r="D109" s="35">
        <v>134</v>
      </c>
      <c r="E109">
        <f t="shared" si="5"/>
        <v>109</v>
      </c>
      <c r="F109">
        <f t="shared" si="6"/>
        <v>181</v>
      </c>
    </row>
    <row r="110" spans="1:6" x14ac:dyDescent="0.25">
      <c r="A110" t="s">
        <v>92</v>
      </c>
      <c r="B110" s="25">
        <f>B109-0.001</f>
        <v>0.60799999999999998</v>
      </c>
      <c r="C110">
        <f t="shared" si="4"/>
        <v>608</v>
      </c>
      <c r="D110" s="35">
        <v>134</v>
      </c>
      <c r="E110">
        <f t="shared" si="5"/>
        <v>110</v>
      </c>
      <c r="F110">
        <f t="shared" si="6"/>
        <v>182</v>
      </c>
    </row>
    <row r="111" spans="1:6" x14ac:dyDescent="0.25">
      <c r="B111" s="25">
        <v>0.60699999999999998</v>
      </c>
      <c r="C111">
        <f t="shared" si="4"/>
        <v>607</v>
      </c>
      <c r="D111" s="35">
        <v>135</v>
      </c>
      <c r="E111">
        <f t="shared" si="5"/>
        <v>111</v>
      </c>
      <c r="F111">
        <f t="shared" si="6"/>
        <v>183</v>
      </c>
    </row>
    <row r="112" spans="1:6" x14ac:dyDescent="0.25">
      <c r="B112" s="25">
        <v>0.60599999999999998</v>
      </c>
      <c r="C112">
        <f t="shared" si="4"/>
        <v>606</v>
      </c>
      <c r="D112" s="35">
        <v>135</v>
      </c>
      <c r="E112">
        <f t="shared" si="5"/>
        <v>112</v>
      </c>
      <c r="F112">
        <f t="shared" si="6"/>
        <v>184</v>
      </c>
    </row>
    <row r="113" spans="1:6" x14ac:dyDescent="0.25">
      <c r="B113" s="25">
        <v>0.60499999999999998</v>
      </c>
      <c r="C113">
        <f t="shared" si="4"/>
        <v>605</v>
      </c>
      <c r="D113" s="35">
        <v>135</v>
      </c>
      <c r="E113">
        <f t="shared" si="5"/>
        <v>113</v>
      </c>
      <c r="F113">
        <f t="shared" si="6"/>
        <v>185</v>
      </c>
    </row>
    <row r="114" spans="1:6" x14ac:dyDescent="0.25">
      <c r="A114" t="s">
        <v>93</v>
      </c>
      <c r="B114" s="25">
        <v>0.60399999999999998</v>
      </c>
      <c r="C114">
        <f t="shared" si="4"/>
        <v>604</v>
      </c>
      <c r="D114" s="35">
        <v>135</v>
      </c>
      <c r="E114">
        <f t="shared" si="5"/>
        <v>114</v>
      </c>
      <c r="F114">
        <f t="shared" si="6"/>
        <v>186</v>
      </c>
    </row>
    <row r="115" spans="1:6" x14ac:dyDescent="0.25">
      <c r="B115" s="25">
        <f>B114-0.001</f>
        <v>0.60299999999999998</v>
      </c>
      <c r="C115">
        <f t="shared" si="4"/>
        <v>603</v>
      </c>
      <c r="D115" s="35">
        <v>136</v>
      </c>
      <c r="E115">
        <f t="shared" si="5"/>
        <v>115</v>
      </c>
      <c r="F115">
        <f t="shared" si="6"/>
        <v>187</v>
      </c>
    </row>
    <row r="116" spans="1:6" x14ac:dyDescent="0.25">
      <c r="B116" s="25">
        <f t="shared" ref="B116:B121" si="12">B115-0.001</f>
        <v>0.60199999999999998</v>
      </c>
      <c r="C116">
        <f t="shared" si="4"/>
        <v>602</v>
      </c>
      <c r="D116" s="35">
        <v>136</v>
      </c>
      <c r="E116">
        <f t="shared" si="5"/>
        <v>116</v>
      </c>
      <c r="F116">
        <f t="shared" si="6"/>
        <v>188</v>
      </c>
    </row>
    <row r="117" spans="1:6" x14ac:dyDescent="0.25">
      <c r="B117" s="25">
        <f t="shared" si="12"/>
        <v>0.60099999999999998</v>
      </c>
      <c r="C117">
        <f t="shared" si="4"/>
        <v>601</v>
      </c>
      <c r="D117" s="35">
        <v>136</v>
      </c>
      <c r="E117">
        <f t="shared" si="5"/>
        <v>117</v>
      </c>
      <c r="F117">
        <f t="shared" si="6"/>
        <v>189</v>
      </c>
    </row>
    <row r="118" spans="1:6" x14ac:dyDescent="0.25">
      <c r="B118" s="25">
        <f t="shared" si="12"/>
        <v>0.6</v>
      </c>
      <c r="C118">
        <f t="shared" si="4"/>
        <v>600</v>
      </c>
      <c r="D118" s="35">
        <v>136</v>
      </c>
      <c r="E118">
        <f t="shared" si="5"/>
        <v>118</v>
      </c>
      <c r="F118">
        <f t="shared" si="6"/>
        <v>190</v>
      </c>
    </row>
    <row r="119" spans="1:6" x14ac:dyDescent="0.25">
      <c r="B119" s="25">
        <f t="shared" si="12"/>
        <v>0.59899999999999998</v>
      </c>
      <c r="C119">
        <f t="shared" si="4"/>
        <v>599</v>
      </c>
      <c r="D119" s="35">
        <v>136</v>
      </c>
      <c r="E119">
        <f t="shared" si="5"/>
        <v>119</v>
      </c>
      <c r="F119">
        <f t="shared" si="6"/>
        <v>191</v>
      </c>
    </row>
    <row r="120" spans="1:6" x14ac:dyDescent="0.25">
      <c r="A120" t="s">
        <v>94</v>
      </c>
      <c r="B120" s="25">
        <f t="shared" si="12"/>
        <v>0.59799999999999998</v>
      </c>
      <c r="C120">
        <f t="shared" si="4"/>
        <v>598</v>
      </c>
      <c r="D120" s="35">
        <v>136</v>
      </c>
      <c r="E120">
        <f t="shared" si="5"/>
        <v>120</v>
      </c>
      <c r="F120">
        <f t="shared" si="6"/>
        <v>192</v>
      </c>
    </row>
    <row r="121" spans="1:6" x14ac:dyDescent="0.25">
      <c r="B121" s="25">
        <f t="shared" si="12"/>
        <v>0.59699999999999998</v>
      </c>
      <c r="C121">
        <f t="shared" si="4"/>
        <v>597</v>
      </c>
      <c r="D121" s="35">
        <v>137</v>
      </c>
      <c r="E121">
        <f t="shared" si="5"/>
        <v>121</v>
      </c>
      <c r="F121">
        <f t="shared" si="6"/>
        <v>193</v>
      </c>
    </row>
    <row r="122" spans="1:6" x14ac:dyDescent="0.25">
      <c r="A122" t="s">
        <v>95</v>
      </c>
      <c r="B122" s="25">
        <v>0.59599999999999997</v>
      </c>
      <c r="C122">
        <f t="shared" si="4"/>
        <v>596</v>
      </c>
      <c r="D122" s="35">
        <v>137</v>
      </c>
      <c r="E122">
        <f t="shared" si="5"/>
        <v>122</v>
      </c>
      <c r="F122">
        <f t="shared" si="6"/>
        <v>194</v>
      </c>
    </row>
    <row r="123" spans="1:6" x14ac:dyDescent="0.25">
      <c r="B123" s="25">
        <f>B122-0.001</f>
        <v>0.59499999999999997</v>
      </c>
      <c r="C123">
        <f t="shared" si="4"/>
        <v>595</v>
      </c>
      <c r="D123" s="35">
        <v>138</v>
      </c>
      <c r="E123">
        <f t="shared" si="5"/>
        <v>123</v>
      </c>
      <c r="F123">
        <f t="shared" si="6"/>
        <v>195</v>
      </c>
    </row>
    <row r="124" spans="1:6" x14ac:dyDescent="0.25">
      <c r="B124" s="25">
        <f t="shared" ref="B124:B134" si="13">B123-0.001</f>
        <v>0.59399999999999997</v>
      </c>
      <c r="C124">
        <f t="shared" si="4"/>
        <v>594</v>
      </c>
      <c r="D124" s="35">
        <v>138</v>
      </c>
      <c r="E124">
        <f t="shared" si="5"/>
        <v>124</v>
      </c>
      <c r="F124">
        <f t="shared" si="6"/>
        <v>196</v>
      </c>
    </row>
    <row r="125" spans="1:6" x14ac:dyDescent="0.25">
      <c r="B125" s="25">
        <f t="shared" si="13"/>
        <v>0.59299999999999997</v>
      </c>
      <c r="C125">
        <f t="shared" si="4"/>
        <v>593</v>
      </c>
      <c r="D125" s="35">
        <v>138</v>
      </c>
      <c r="E125">
        <f t="shared" si="5"/>
        <v>125</v>
      </c>
      <c r="F125">
        <f t="shared" si="6"/>
        <v>197</v>
      </c>
    </row>
    <row r="126" spans="1:6" x14ac:dyDescent="0.25">
      <c r="B126" s="25">
        <f t="shared" si="13"/>
        <v>0.59199999999999997</v>
      </c>
      <c r="C126">
        <f t="shared" si="4"/>
        <v>592</v>
      </c>
      <c r="D126" s="35">
        <v>138</v>
      </c>
      <c r="E126">
        <f t="shared" si="5"/>
        <v>126</v>
      </c>
      <c r="F126">
        <f t="shared" si="6"/>
        <v>198</v>
      </c>
    </row>
    <row r="127" spans="1:6" x14ac:dyDescent="0.25">
      <c r="B127" s="25">
        <f t="shared" si="13"/>
        <v>0.59099999999999997</v>
      </c>
      <c r="C127">
        <f t="shared" si="4"/>
        <v>591</v>
      </c>
      <c r="D127" s="35">
        <v>138</v>
      </c>
      <c r="E127">
        <f t="shared" si="5"/>
        <v>127</v>
      </c>
      <c r="F127">
        <f t="shared" si="6"/>
        <v>199</v>
      </c>
    </row>
    <row r="128" spans="1:6" x14ac:dyDescent="0.25">
      <c r="B128" s="25">
        <f t="shared" si="13"/>
        <v>0.59</v>
      </c>
      <c r="C128">
        <f t="shared" si="4"/>
        <v>590</v>
      </c>
      <c r="D128" s="35">
        <v>138</v>
      </c>
      <c r="E128">
        <f t="shared" si="5"/>
        <v>128</v>
      </c>
      <c r="F128">
        <f t="shared" si="6"/>
        <v>200</v>
      </c>
    </row>
    <row r="129" spans="1:6" x14ac:dyDescent="0.25">
      <c r="B129" s="25">
        <f t="shared" si="13"/>
        <v>0.58899999999999997</v>
      </c>
      <c r="C129">
        <f t="shared" si="4"/>
        <v>589</v>
      </c>
      <c r="D129" s="35">
        <v>138</v>
      </c>
      <c r="E129">
        <f t="shared" si="5"/>
        <v>129</v>
      </c>
      <c r="F129">
        <f t="shared" si="6"/>
        <v>201</v>
      </c>
    </row>
    <row r="130" spans="1:6" x14ac:dyDescent="0.25">
      <c r="B130" s="25">
        <f t="shared" si="13"/>
        <v>0.58799999999999997</v>
      </c>
      <c r="C130">
        <f t="shared" ref="C130:C193" si="14">B130*1000</f>
        <v>588</v>
      </c>
      <c r="D130" s="35">
        <v>138</v>
      </c>
      <c r="E130">
        <f t="shared" ref="E130:E193" si="15">_xlfn.RANK.EQ(B130,B:B,0)</f>
        <v>130</v>
      </c>
      <c r="F130">
        <f t="shared" ref="F130:F193" si="16">E130+72</f>
        <v>202</v>
      </c>
    </row>
    <row r="131" spans="1:6" x14ac:dyDescent="0.25">
      <c r="B131" s="25">
        <f t="shared" si="13"/>
        <v>0.58699999999999997</v>
      </c>
      <c r="C131">
        <f t="shared" si="14"/>
        <v>587</v>
      </c>
      <c r="D131" s="35">
        <v>138</v>
      </c>
      <c r="E131">
        <f t="shared" si="15"/>
        <v>131</v>
      </c>
      <c r="F131">
        <f t="shared" si="16"/>
        <v>203</v>
      </c>
    </row>
    <row r="132" spans="1:6" x14ac:dyDescent="0.25">
      <c r="B132" s="25">
        <f t="shared" si="13"/>
        <v>0.58599999999999997</v>
      </c>
      <c r="C132">
        <f t="shared" si="14"/>
        <v>586</v>
      </c>
      <c r="D132" s="35">
        <v>138</v>
      </c>
      <c r="E132">
        <f t="shared" si="15"/>
        <v>132</v>
      </c>
      <c r="F132">
        <f t="shared" si="16"/>
        <v>204</v>
      </c>
    </row>
    <row r="133" spans="1:6" x14ac:dyDescent="0.25">
      <c r="B133" s="25">
        <f>B132-0.001</f>
        <v>0.58499999999999996</v>
      </c>
      <c r="C133">
        <f t="shared" si="14"/>
        <v>585</v>
      </c>
      <c r="D133" s="35">
        <v>138</v>
      </c>
      <c r="E133">
        <f t="shared" si="15"/>
        <v>133</v>
      </c>
      <c r="F133">
        <f t="shared" si="16"/>
        <v>205</v>
      </c>
    </row>
    <row r="134" spans="1:6" x14ac:dyDescent="0.25">
      <c r="A134" t="s">
        <v>96</v>
      </c>
      <c r="B134" s="25">
        <f t="shared" si="13"/>
        <v>0.58399999999999996</v>
      </c>
      <c r="C134">
        <f t="shared" si="14"/>
        <v>584</v>
      </c>
      <c r="D134" s="35">
        <v>138</v>
      </c>
      <c r="E134">
        <f t="shared" si="15"/>
        <v>134</v>
      </c>
      <c r="F134">
        <f t="shared" si="16"/>
        <v>206</v>
      </c>
    </row>
    <row r="135" spans="1:6" x14ac:dyDescent="0.25">
      <c r="A135" t="s">
        <v>97</v>
      </c>
      <c r="B135" s="25">
        <v>0.58299999999999996</v>
      </c>
      <c r="C135">
        <f t="shared" si="14"/>
        <v>583</v>
      </c>
      <c r="D135" s="35">
        <v>139</v>
      </c>
      <c r="E135">
        <f t="shared" si="15"/>
        <v>135</v>
      </c>
      <c r="F135">
        <f t="shared" si="16"/>
        <v>207</v>
      </c>
    </row>
    <row r="136" spans="1:6" x14ac:dyDescent="0.25">
      <c r="A136" t="s">
        <v>98</v>
      </c>
      <c r="B136" s="25">
        <v>0.58299999999999996</v>
      </c>
      <c r="C136">
        <f t="shared" si="14"/>
        <v>583</v>
      </c>
      <c r="D136" s="35">
        <v>140</v>
      </c>
      <c r="E136">
        <f t="shared" si="15"/>
        <v>135</v>
      </c>
      <c r="F136">
        <f t="shared" si="16"/>
        <v>207</v>
      </c>
    </row>
    <row r="137" spans="1:6" x14ac:dyDescent="0.25">
      <c r="B137" s="25">
        <f t="shared" ref="B137:B168" si="17">B136-0.001</f>
        <v>0.58199999999999996</v>
      </c>
      <c r="C137">
        <f t="shared" si="14"/>
        <v>582</v>
      </c>
      <c r="D137" s="35">
        <v>141</v>
      </c>
      <c r="E137">
        <f t="shared" si="15"/>
        <v>137</v>
      </c>
      <c r="F137">
        <f t="shared" si="16"/>
        <v>209</v>
      </c>
    </row>
    <row r="138" spans="1:6" x14ac:dyDescent="0.25">
      <c r="B138" s="25">
        <f t="shared" si="17"/>
        <v>0.58099999999999996</v>
      </c>
      <c r="C138">
        <f t="shared" si="14"/>
        <v>581</v>
      </c>
      <c r="D138" s="35">
        <v>141</v>
      </c>
      <c r="E138">
        <f t="shared" si="15"/>
        <v>138</v>
      </c>
      <c r="F138">
        <f t="shared" si="16"/>
        <v>210</v>
      </c>
    </row>
    <row r="139" spans="1:6" x14ac:dyDescent="0.25">
      <c r="B139" s="25">
        <f t="shared" si="17"/>
        <v>0.57999999999999996</v>
      </c>
      <c r="C139">
        <f t="shared" si="14"/>
        <v>580</v>
      </c>
      <c r="D139" s="35">
        <v>141</v>
      </c>
      <c r="E139">
        <f t="shared" si="15"/>
        <v>139</v>
      </c>
      <c r="F139">
        <f t="shared" si="16"/>
        <v>211</v>
      </c>
    </row>
    <row r="140" spans="1:6" x14ac:dyDescent="0.25">
      <c r="B140" s="25">
        <f t="shared" si="17"/>
        <v>0.57899999999999996</v>
      </c>
      <c r="C140">
        <f t="shared" si="14"/>
        <v>579</v>
      </c>
      <c r="D140" s="35">
        <v>141</v>
      </c>
      <c r="E140">
        <f t="shared" si="15"/>
        <v>140</v>
      </c>
      <c r="F140">
        <f t="shared" si="16"/>
        <v>212</v>
      </c>
    </row>
    <row r="141" spans="1:6" x14ac:dyDescent="0.25">
      <c r="B141" s="25">
        <f t="shared" si="17"/>
        <v>0.57799999999999996</v>
      </c>
      <c r="C141">
        <f t="shared" si="14"/>
        <v>578</v>
      </c>
      <c r="D141" s="35">
        <v>141</v>
      </c>
      <c r="E141">
        <f t="shared" si="15"/>
        <v>141</v>
      </c>
      <c r="F141">
        <f t="shared" si="16"/>
        <v>213</v>
      </c>
    </row>
    <row r="142" spans="1:6" x14ac:dyDescent="0.25">
      <c r="B142" s="25">
        <f t="shared" si="17"/>
        <v>0.57699999999999996</v>
      </c>
      <c r="C142">
        <f t="shared" si="14"/>
        <v>577</v>
      </c>
      <c r="D142" s="35">
        <v>141</v>
      </c>
      <c r="E142">
        <f t="shared" si="15"/>
        <v>142</v>
      </c>
      <c r="F142">
        <f t="shared" si="16"/>
        <v>214</v>
      </c>
    </row>
    <row r="143" spans="1:6" x14ac:dyDescent="0.25">
      <c r="B143" s="25">
        <f t="shared" si="17"/>
        <v>0.57599999999999996</v>
      </c>
      <c r="C143">
        <f t="shared" si="14"/>
        <v>576</v>
      </c>
      <c r="D143" s="35">
        <v>141</v>
      </c>
      <c r="E143">
        <f t="shared" si="15"/>
        <v>143</v>
      </c>
      <c r="F143">
        <f t="shared" si="16"/>
        <v>215</v>
      </c>
    </row>
    <row r="144" spans="1:6" x14ac:dyDescent="0.25">
      <c r="A144" t="s">
        <v>99</v>
      </c>
      <c r="B144" s="25">
        <f t="shared" si="17"/>
        <v>0.57499999999999996</v>
      </c>
      <c r="C144">
        <f t="shared" si="14"/>
        <v>575</v>
      </c>
      <c r="D144" s="35">
        <v>141</v>
      </c>
      <c r="E144">
        <f t="shared" si="15"/>
        <v>144</v>
      </c>
      <c r="F144">
        <f t="shared" si="16"/>
        <v>216</v>
      </c>
    </row>
    <row r="145" spans="1:7" x14ac:dyDescent="0.25">
      <c r="B145" s="25">
        <f t="shared" si="17"/>
        <v>0.57399999999999995</v>
      </c>
      <c r="C145">
        <f t="shared" si="14"/>
        <v>574</v>
      </c>
      <c r="D145" s="35">
        <v>142</v>
      </c>
      <c r="E145">
        <f t="shared" si="15"/>
        <v>145</v>
      </c>
      <c r="F145">
        <f t="shared" si="16"/>
        <v>217</v>
      </c>
    </row>
    <row r="146" spans="1:7" x14ac:dyDescent="0.25">
      <c r="B146" s="25">
        <f t="shared" si="17"/>
        <v>0.57299999999999995</v>
      </c>
      <c r="C146">
        <f t="shared" si="14"/>
        <v>573</v>
      </c>
      <c r="D146" s="35">
        <v>142</v>
      </c>
      <c r="E146">
        <f t="shared" si="15"/>
        <v>146</v>
      </c>
      <c r="F146">
        <f t="shared" si="16"/>
        <v>218</v>
      </c>
    </row>
    <row r="147" spans="1:7" x14ac:dyDescent="0.25">
      <c r="B147" s="25">
        <f t="shared" si="17"/>
        <v>0.57199999999999995</v>
      </c>
      <c r="C147">
        <f t="shared" si="14"/>
        <v>572</v>
      </c>
      <c r="D147" s="35">
        <v>142</v>
      </c>
      <c r="E147">
        <f t="shared" si="15"/>
        <v>147</v>
      </c>
      <c r="F147">
        <f t="shared" si="16"/>
        <v>219</v>
      </c>
    </row>
    <row r="148" spans="1:7" x14ac:dyDescent="0.25">
      <c r="B148" s="25">
        <f t="shared" si="17"/>
        <v>0.57099999999999995</v>
      </c>
      <c r="C148">
        <f t="shared" si="14"/>
        <v>571</v>
      </c>
      <c r="D148" s="35">
        <v>142</v>
      </c>
      <c r="E148">
        <f t="shared" si="15"/>
        <v>148</v>
      </c>
      <c r="F148">
        <f t="shared" si="16"/>
        <v>220</v>
      </c>
    </row>
    <row r="149" spans="1:7" x14ac:dyDescent="0.25">
      <c r="B149" s="25">
        <f t="shared" si="17"/>
        <v>0.56999999999999995</v>
      </c>
      <c r="C149">
        <f t="shared" si="14"/>
        <v>570</v>
      </c>
      <c r="D149" s="35">
        <v>142</v>
      </c>
      <c r="E149">
        <f t="shared" si="15"/>
        <v>149</v>
      </c>
      <c r="F149">
        <f t="shared" si="16"/>
        <v>221</v>
      </c>
    </row>
    <row r="150" spans="1:7" x14ac:dyDescent="0.25">
      <c r="B150" s="25">
        <f t="shared" si="17"/>
        <v>0.56899999999999995</v>
      </c>
      <c r="C150">
        <f t="shared" si="14"/>
        <v>569</v>
      </c>
      <c r="D150" s="35">
        <v>142</v>
      </c>
      <c r="E150">
        <f t="shared" si="15"/>
        <v>150</v>
      </c>
      <c r="F150">
        <f t="shared" si="16"/>
        <v>222</v>
      </c>
    </row>
    <row r="151" spans="1:7" x14ac:dyDescent="0.25">
      <c r="A151" t="s">
        <v>100</v>
      </c>
      <c r="B151" s="25">
        <f t="shared" si="17"/>
        <v>0.56799999999999995</v>
      </c>
      <c r="C151">
        <f t="shared" si="14"/>
        <v>568</v>
      </c>
      <c r="D151" s="35">
        <v>142</v>
      </c>
      <c r="E151">
        <f t="shared" si="15"/>
        <v>151</v>
      </c>
      <c r="F151">
        <f t="shared" si="16"/>
        <v>223</v>
      </c>
    </row>
    <row r="152" spans="1:7" x14ac:dyDescent="0.25">
      <c r="B152" s="25">
        <f t="shared" si="17"/>
        <v>0.56699999999999995</v>
      </c>
      <c r="C152">
        <f t="shared" si="14"/>
        <v>567</v>
      </c>
      <c r="D152" s="35">
        <v>143</v>
      </c>
      <c r="E152">
        <f t="shared" si="15"/>
        <v>152</v>
      </c>
      <c r="F152">
        <f t="shared" si="16"/>
        <v>224</v>
      </c>
    </row>
    <row r="153" spans="1:7" x14ac:dyDescent="0.25">
      <c r="B153" s="25">
        <f t="shared" si="17"/>
        <v>0.56599999999999995</v>
      </c>
      <c r="C153">
        <f t="shared" si="14"/>
        <v>566</v>
      </c>
      <c r="D153" s="35">
        <v>143</v>
      </c>
      <c r="E153">
        <f t="shared" si="15"/>
        <v>153</v>
      </c>
      <c r="F153">
        <f t="shared" si="16"/>
        <v>225</v>
      </c>
    </row>
    <row r="154" spans="1:7" x14ac:dyDescent="0.25">
      <c r="B154" s="25">
        <f t="shared" si="17"/>
        <v>0.56499999999999995</v>
      </c>
      <c r="C154">
        <f t="shared" si="14"/>
        <v>565</v>
      </c>
      <c r="D154" s="35">
        <v>143</v>
      </c>
      <c r="E154">
        <f t="shared" si="15"/>
        <v>154</v>
      </c>
      <c r="F154">
        <f t="shared" si="16"/>
        <v>226</v>
      </c>
    </row>
    <row r="155" spans="1:7" x14ac:dyDescent="0.25">
      <c r="B155" s="25">
        <f t="shared" si="17"/>
        <v>0.56399999999999995</v>
      </c>
      <c r="C155">
        <f t="shared" si="14"/>
        <v>564</v>
      </c>
      <c r="D155" s="35">
        <v>143</v>
      </c>
      <c r="E155">
        <f t="shared" si="15"/>
        <v>155</v>
      </c>
      <c r="F155">
        <f t="shared" si="16"/>
        <v>227</v>
      </c>
    </row>
    <row r="156" spans="1:7" x14ac:dyDescent="0.25">
      <c r="B156" s="25">
        <f t="shared" si="17"/>
        <v>0.56299999999999994</v>
      </c>
      <c r="C156">
        <f t="shared" si="14"/>
        <v>563</v>
      </c>
      <c r="D156" s="35">
        <v>143</v>
      </c>
      <c r="E156">
        <f t="shared" si="15"/>
        <v>156</v>
      </c>
      <c r="F156">
        <f t="shared" si="16"/>
        <v>228</v>
      </c>
    </row>
    <row r="157" spans="1:7" x14ac:dyDescent="0.25">
      <c r="B157" s="25">
        <f t="shared" si="17"/>
        <v>0.56199999999999994</v>
      </c>
      <c r="C157">
        <f t="shared" si="14"/>
        <v>562</v>
      </c>
      <c r="D157" s="35">
        <v>143</v>
      </c>
      <c r="E157">
        <f t="shared" si="15"/>
        <v>157</v>
      </c>
      <c r="F157">
        <f t="shared" si="16"/>
        <v>229</v>
      </c>
      <c r="G157" s="25"/>
    </row>
    <row r="158" spans="1:7" x14ac:dyDescent="0.25">
      <c r="B158" s="25">
        <f t="shared" si="17"/>
        <v>0.56099999999999994</v>
      </c>
      <c r="C158">
        <f t="shared" si="14"/>
        <v>561</v>
      </c>
      <c r="D158" s="35">
        <v>143</v>
      </c>
      <c r="E158">
        <f t="shared" si="15"/>
        <v>158</v>
      </c>
      <c r="F158">
        <f t="shared" si="16"/>
        <v>230</v>
      </c>
    </row>
    <row r="159" spans="1:7" x14ac:dyDescent="0.25">
      <c r="B159" s="25">
        <f t="shared" si="17"/>
        <v>0.55999999999999994</v>
      </c>
      <c r="C159">
        <f t="shared" si="14"/>
        <v>559.99999999999989</v>
      </c>
      <c r="D159" s="35">
        <v>143</v>
      </c>
      <c r="E159">
        <f t="shared" si="15"/>
        <v>159</v>
      </c>
      <c r="F159">
        <f t="shared" si="16"/>
        <v>231</v>
      </c>
    </row>
    <row r="160" spans="1:7" x14ac:dyDescent="0.25">
      <c r="B160" s="25">
        <f t="shared" si="17"/>
        <v>0.55899999999999994</v>
      </c>
      <c r="C160">
        <f t="shared" si="14"/>
        <v>558.99999999999989</v>
      </c>
      <c r="D160" s="35">
        <v>143</v>
      </c>
      <c r="E160">
        <f t="shared" si="15"/>
        <v>160</v>
      </c>
      <c r="F160">
        <f t="shared" si="16"/>
        <v>232</v>
      </c>
    </row>
    <row r="161" spans="1:6" x14ac:dyDescent="0.25">
      <c r="B161" s="25">
        <f t="shared" si="17"/>
        <v>0.55799999999999994</v>
      </c>
      <c r="C161">
        <f t="shared" si="14"/>
        <v>557.99999999999989</v>
      </c>
      <c r="D161" s="35">
        <v>143</v>
      </c>
      <c r="E161">
        <f t="shared" si="15"/>
        <v>161</v>
      </c>
      <c r="F161">
        <f t="shared" si="16"/>
        <v>233</v>
      </c>
    </row>
    <row r="162" spans="1:6" x14ac:dyDescent="0.25">
      <c r="B162" s="25">
        <f t="shared" si="17"/>
        <v>0.55699999999999994</v>
      </c>
      <c r="C162">
        <f t="shared" si="14"/>
        <v>556.99999999999989</v>
      </c>
      <c r="D162" s="35">
        <v>143</v>
      </c>
      <c r="E162">
        <f t="shared" si="15"/>
        <v>162</v>
      </c>
      <c r="F162">
        <f t="shared" si="16"/>
        <v>234</v>
      </c>
    </row>
    <row r="163" spans="1:6" x14ac:dyDescent="0.25">
      <c r="B163" s="25">
        <f t="shared" si="17"/>
        <v>0.55599999999999994</v>
      </c>
      <c r="C163">
        <f t="shared" si="14"/>
        <v>555.99999999999989</v>
      </c>
      <c r="D163" s="35">
        <v>143</v>
      </c>
      <c r="E163">
        <f t="shared" si="15"/>
        <v>163</v>
      </c>
      <c r="F163">
        <f t="shared" si="16"/>
        <v>235</v>
      </c>
    </row>
    <row r="164" spans="1:6" x14ac:dyDescent="0.25">
      <c r="B164" s="25">
        <f t="shared" si="17"/>
        <v>0.55499999999999994</v>
      </c>
      <c r="C164">
        <f t="shared" si="14"/>
        <v>554.99999999999989</v>
      </c>
      <c r="D164" s="35">
        <v>143</v>
      </c>
      <c r="E164">
        <f t="shared" si="15"/>
        <v>164</v>
      </c>
      <c r="F164">
        <f t="shared" si="16"/>
        <v>236</v>
      </c>
    </row>
    <row r="165" spans="1:6" x14ac:dyDescent="0.25">
      <c r="B165" s="25">
        <f t="shared" si="17"/>
        <v>0.55399999999999994</v>
      </c>
      <c r="C165">
        <f t="shared" si="14"/>
        <v>553.99999999999989</v>
      </c>
      <c r="D165" s="35">
        <v>143</v>
      </c>
      <c r="E165">
        <f t="shared" si="15"/>
        <v>165</v>
      </c>
      <c r="F165">
        <f t="shared" si="16"/>
        <v>237</v>
      </c>
    </row>
    <row r="166" spans="1:6" x14ac:dyDescent="0.25">
      <c r="B166" s="25">
        <f t="shared" si="17"/>
        <v>0.55299999999999994</v>
      </c>
      <c r="C166">
        <f t="shared" si="14"/>
        <v>552.99999999999989</v>
      </c>
      <c r="D166" s="35">
        <v>143</v>
      </c>
      <c r="E166">
        <f t="shared" si="15"/>
        <v>166</v>
      </c>
      <c r="F166">
        <f t="shared" si="16"/>
        <v>238</v>
      </c>
    </row>
    <row r="167" spans="1:6" x14ac:dyDescent="0.25">
      <c r="B167" s="25">
        <f t="shared" si="17"/>
        <v>0.55199999999999994</v>
      </c>
      <c r="C167">
        <f t="shared" si="14"/>
        <v>551.99999999999989</v>
      </c>
      <c r="D167" s="35">
        <v>143</v>
      </c>
      <c r="E167">
        <f t="shared" si="15"/>
        <v>167</v>
      </c>
      <c r="F167">
        <f t="shared" si="16"/>
        <v>239</v>
      </c>
    </row>
    <row r="168" spans="1:6" x14ac:dyDescent="0.25">
      <c r="B168" s="25">
        <f t="shared" si="17"/>
        <v>0.55099999999999993</v>
      </c>
      <c r="C168">
        <f t="shared" si="14"/>
        <v>550.99999999999989</v>
      </c>
      <c r="D168" s="35">
        <v>143</v>
      </c>
      <c r="E168">
        <f t="shared" si="15"/>
        <v>168</v>
      </c>
      <c r="F168">
        <f t="shared" si="16"/>
        <v>240</v>
      </c>
    </row>
    <row r="169" spans="1:6" x14ac:dyDescent="0.25">
      <c r="B169" s="25">
        <f t="shared" ref="B169:B203" si="18">B168-0.001</f>
        <v>0.54999999999999993</v>
      </c>
      <c r="C169">
        <f t="shared" si="14"/>
        <v>549.99999999999989</v>
      </c>
      <c r="D169" s="35">
        <v>143</v>
      </c>
      <c r="E169">
        <f t="shared" si="15"/>
        <v>169</v>
      </c>
      <c r="F169">
        <f t="shared" si="16"/>
        <v>241</v>
      </c>
    </row>
    <row r="170" spans="1:6" x14ac:dyDescent="0.25">
      <c r="B170" s="25">
        <f t="shared" si="18"/>
        <v>0.54899999999999993</v>
      </c>
      <c r="C170">
        <f t="shared" si="14"/>
        <v>548.99999999999989</v>
      </c>
      <c r="D170" s="35">
        <v>143</v>
      </c>
      <c r="E170">
        <f t="shared" si="15"/>
        <v>170</v>
      </c>
      <c r="F170">
        <f t="shared" si="16"/>
        <v>242</v>
      </c>
    </row>
    <row r="171" spans="1:6" x14ac:dyDescent="0.25">
      <c r="B171" s="25">
        <f t="shared" si="18"/>
        <v>0.54799999999999993</v>
      </c>
      <c r="C171">
        <f t="shared" si="14"/>
        <v>547.99999999999989</v>
      </c>
      <c r="D171" s="35">
        <v>143</v>
      </c>
      <c r="E171">
        <f t="shared" si="15"/>
        <v>171</v>
      </c>
      <c r="F171">
        <f t="shared" si="16"/>
        <v>243</v>
      </c>
    </row>
    <row r="172" spans="1:6" x14ac:dyDescent="0.25">
      <c r="B172" s="25">
        <f t="shared" si="18"/>
        <v>0.54699999999999993</v>
      </c>
      <c r="C172">
        <f t="shared" si="14"/>
        <v>546.99999999999989</v>
      </c>
      <c r="D172" s="35">
        <v>143</v>
      </c>
      <c r="E172">
        <f t="shared" si="15"/>
        <v>172</v>
      </c>
      <c r="F172">
        <f t="shared" si="16"/>
        <v>244</v>
      </c>
    </row>
    <row r="173" spans="1:6" x14ac:dyDescent="0.25">
      <c r="A173" t="s">
        <v>101</v>
      </c>
      <c r="B173" s="25">
        <f t="shared" si="18"/>
        <v>0.54599999999999993</v>
      </c>
      <c r="C173">
        <f t="shared" si="14"/>
        <v>545.99999999999989</v>
      </c>
      <c r="D173" s="35">
        <v>143</v>
      </c>
      <c r="E173">
        <f t="shared" si="15"/>
        <v>173</v>
      </c>
      <c r="F173">
        <f t="shared" si="16"/>
        <v>245</v>
      </c>
    </row>
    <row r="174" spans="1:6" x14ac:dyDescent="0.25">
      <c r="B174" s="25">
        <f t="shared" si="18"/>
        <v>0.54499999999999993</v>
      </c>
      <c r="C174">
        <f t="shared" si="14"/>
        <v>544.99999999999989</v>
      </c>
      <c r="D174" s="35">
        <v>144</v>
      </c>
      <c r="E174">
        <f t="shared" si="15"/>
        <v>174</v>
      </c>
      <c r="F174">
        <f t="shared" si="16"/>
        <v>246</v>
      </c>
    </row>
    <row r="175" spans="1:6" x14ac:dyDescent="0.25">
      <c r="B175" s="25">
        <f t="shared" si="18"/>
        <v>0.54399999999999993</v>
      </c>
      <c r="C175">
        <f t="shared" si="14"/>
        <v>543.99999999999989</v>
      </c>
      <c r="D175" s="35">
        <v>144</v>
      </c>
      <c r="E175">
        <f t="shared" si="15"/>
        <v>175</v>
      </c>
      <c r="F175">
        <f t="shared" si="16"/>
        <v>247</v>
      </c>
    </row>
    <row r="176" spans="1:6" x14ac:dyDescent="0.25">
      <c r="B176" s="25">
        <f t="shared" si="18"/>
        <v>0.54299999999999993</v>
      </c>
      <c r="C176">
        <f t="shared" si="14"/>
        <v>542.99999999999989</v>
      </c>
      <c r="D176" s="35">
        <v>144</v>
      </c>
      <c r="E176">
        <f t="shared" si="15"/>
        <v>176</v>
      </c>
      <c r="F176">
        <f t="shared" si="16"/>
        <v>248</v>
      </c>
    </row>
    <row r="177" spans="2:6" x14ac:dyDescent="0.25">
      <c r="B177" s="25">
        <f t="shared" si="18"/>
        <v>0.54199999999999993</v>
      </c>
      <c r="C177">
        <f t="shared" si="14"/>
        <v>541.99999999999989</v>
      </c>
      <c r="D177" s="35">
        <v>144</v>
      </c>
      <c r="E177">
        <f t="shared" si="15"/>
        <v>177</v>
      </c>
      <c r="F177">
        <f t="shared" si="16"/>
        <v>249</v>
      </c>
    </row>
    <row r="178" spans="2:6" x14ac:dyDescent="0.25">
      <c r="B178" s="25">
        <f t="shared" si="18"/>
        <v>0.54099999999999993</v>
      </c>
      <c r="C178">
        <f t="shared" si="14"/>
        <v>540.99999999999989</v>
      </c>
      <c r="D178" s="35">
        <v>144</v>
      </c>
      <c r="E178">
        <f t="shared" si="15"/>
        <v>178</v>
      </c>
      <c r="F178">
        <f t="shared" si="16"/>
        <v>250</v>
      </c>
    </row>
    <row r="179" spans="2:6" x14ac:dyDescent="0.25">
      <c r="B179" s="25">
        <f t="shared" si="18"/>
        <v>0.53999999999999992</v>
      </c>
      <c r="C179">
        <f t="shared" si="14"/>
        <v>539.99999999999989</v>
      </c>
      <c r="D179" s="35">
        <v>144</v>
      </c>
      <c r="E179">
        <f t="shared" si="15"/>
        <v>179</v>
      </c>
      <c r="F179">
        <f t="shared" si="16"/>
        <v>251</v>
      </c>
    </row>
    <row r="180" spans="2:6" x14ac:dyDescent="0.25">
      <c r="B180" s="25">
        <f t="shared" si="18"/>
        <v>0.53899999999999992</v>
      </c>
      <c r="C180">
        <f t="shared" si="14"/>
        <v>538.99999999999989</v>
      </c>
      <c r="D180" s="35">
        <v>144</v>
      </c>
      <c r="E180">
        <f t="shared" si="15"/>
        <v>180</v>
      </c>
      <c r="F180">
        <f t="shared" si="16"/>
        <v>252</v>
      </c>
    </row>
    <row r="181" spans="2:6" x14ac:dyDescent="0.25">
      <c r="B181" s="25">
        <f t="shared" si="18"/>
        <v>0.53799999999999992</v>
      </c>
      <c r="C181">
        <f t="shared" si="14"/>
        <v>537.99999999999989</v>
      </c>
      <c r="D181" s="35">
        <v>144</v>
      </c>
      <c r="E181">
        <f t="shared" si="15"/>
        <v>181</v>
      </c>
      <c r="F181">
        <f t="shared" si="16"/>
        <v>253</v>
      </c>
    </row>
    <row r="182" spans="2:6" x14ac:dyDescent="0.25">
      <c r="B182" s="25">
        <f t="shared" si="18"/>
        <v>0.53699999999999992</v>
      </c>
      <c r="C182">
        <f t="shared" si="14"/>
        <v>536.99999999999989</v>
      </c>
      <c r="D182" s="35">
        <v>144</v>
      </c>
      <c r="E182">
        <f t="shared" si="15"/>
        <v>182</v>
      </c>
      <c r="F182">
        <f t="shared" si="16"/>
        <v>254</v>
      </c>
    </row>
    <row r="183" spans="2:6" x14ac:dyDescent="0.25">
      <c r="B183" s="25">
        <f t="shared" si="18"/>
        <v>0.53599999999999992</v>
      </c>
      <c r="C183">
        <f t="shared" si="14"/>
        <v>535.99999999999989</v>
      </c>
      <c r="D183" s="35">
        <v>144</v>
      </c>
      <c r="E183">
        <f t="shared" si="15"/>
        <v>183</v>
      </c>
      <c r="F183">
        <f t="shared" si="16"/>
        <v>255</v>
      </c>
    </row>
    <row r="184" spans="2:6" x14ac:dyDescent="0.25">
      <c r="B184" s="25">
        <f t="shared" si="18"/>
        <v>0.53499999999999992</v>
      </c>
      <c r="C184">
        <f t="shared" si="14"/>
        <v>534.99999999999989</v>
      </c>
      <c r="D184" s="35">
        <v>144</v>
      </c>
      <c r="E184">
        <f t="shared" si="15"/>
        <v>184</v>
      </c>
      <c r="F184">
        <f t="shared" si="16"/>
        <v>256</v>
      </c>
    </row>
    <row r="185" spans="2:6" x14ac:dyDescent="0.25">
      <c r="B185" s="25">
        <f t="shared" si="18"/>
        <v>0.53399999999999992</v>
      </c>
      <c r="C185">
        <f t="shared" si="14"/>
        <v>533.99999999999989</v>
      </c>
      <c r="D185" s="35">
        <v>144</v>
      </c>
      <c r="E185">
        <f t="shared" si="15"/>
        <v>185</v>
      </c>
      <c r="F185">
        <f t="shared" si="16"/>
        <v>257</v>
      </c>
    </row>
    <row r="186" spans="2:6" x14ac:dyDescent="0.25">
      <c r="B186" s="25">
        <f t="shared" si="18"/>
        <v>0.53299999999999992</v>
      </c>
      <c r="C186">
        <f t="shared" si="14"/>
        <v>532.99999999999989</v>
      </c>
      <c r="D186" s="35">
        <v>144</v>
      </c>
      <c r="E186">
        <f t="shared" si="15"/>
        <v>186</v>
      </c>
      <c r="F186">
        <f t="shared" si="16"/>
        <v>258</v>
      </c>
    </row>
    <row r="187" spans="2:6" x14ac:dyDescent="0.25">
      <c r="B187" s="25">
        <f t="shared" si="18"/>
        <v>0.53199999999999992</v>
      </c>
      <c r="C187">
        <f t="shared" si="14"/>
        <v>531.99999999999989</v>
      </c>
      <c r="D187" s="35">
        <v>144</v>
      </c>
      <c r="E187">
        <f t="shared" si="15"/>
        <v>187</v>
      </c>
      <c r="F187">
        <f t="shared" si="16"/>
        <v>259</v>
      </c>
    </row>
    <row r="188" spans="2:6" x14ac:dyDescent="0.25">
      <c r="B188" s="25">
        <f t="shared" si="18"/>
        <v>0.53099999999999992</v>
      </c>
      <c r="C188">
        <f t="shared" si="14"/>
        <v>530.99999999999989</v>
      </c>
      <c r="D188" s="35">
        <v>144</v>
      </c>
      <c r="E188">
        <f t="shared" si="15"/>
        <v>188</v>
      </c>
      <c r="F188">
        <f t="shared" si="16"/>
        <v>260</v>
      </c>
    </row>
    <row r="189" spans="2:6" x14ac:dyDescent="0.25">
      <c r="B189" s="25">
        <f t="shared" si="18"/>
        <v>0.52999999999999992</v>
      </c>
      <c r="C189">
        <f t="shared" si="14"/>
        <v>529.99999999999989</v>
      </c>
      <c r="D189" s="35">
        <v>144</v>
      </c>
      <c r="E189">
        <f t="shared" si="15"/>
        <v>189</v>
      </c>
      <c r="F189">
        <f t="shared" si="16"/>
        <v>261</v>
      </c>
    </row>
    <row r="190" spans="2:6" x14ac:dyDescent="0.25">
      <c r="B190" s="25">
        <f t="shared" si="18"/>
        <v>0.52899999999999991</v>
      </c>
      <c r="C190">
        <f t="shared" si="14"/>
        <v>528.99999999999989</v>
      </c>
      <c r="D190" s="35">
        <v>144</v>
      </c>
      <c r="E190">
        <f t="shared" si="15"/>
        <v>190</v>
      </c>
      <c r="F190">
        <f t="shared" si="16"/>
        <v>262</v>
      </c>
    </row>
    <row r="191" spans="2:6" x14ac:dyDescent="0.25">
      <c r="B191" s="25">
        <f t="shared" si="18"/>
        <v>0.52799999999999991</v>
      </c>
      <c r="C191">
        <f t="shared" si="14"/>
        <v>527.99999999999989</v>
      </c>
      <c r="D191" s="35">
        <v>144</v>
      </c>
      <c r="E191">
        <f t="shared" si="15"/>
        <v>191</v>
      </c>
      <c r="F191">
        <f t="shared" si="16"/>
        <v>263</v>
      </c>
    </row>
    <row r="192" spans="2:6" x14ac:dyDescent="0.25">
      <c r="B192" s="25">
        <f t="shared" si="18"/>
        <v>0.52699999999999991</v>
      </c>
      <c r="C192">
        <f t="shared" si="14"/>
        <v>526.99999999999989</v>
      </c>
      <c r="D192" s="35">
        <v>144</v>
      </c>
      <c r="E192">
        <f t="shared" si="15"/>
        <v>192</v>
      </c>
      <c r="F192">
        <f t="shared" si="16"/>
        <v>264</v>
      </c>
    </row>
    <row r="193" spans="1:6" x14ac:dyDescent="0.25">
      <c r="B193" s="25">
        <f t="shared" si="18"/>
        <v>0.52599999999999991</v>
      </c>
      <c r="C193">
        <f t="shared" si="14"/>
        <v>525.99999999999989</v>
      </c>
      <c r="D193" s="35">
        <v>144</v>
      </c>
      <c r="E193">
        <f t="shared" si="15"/>
        <v>193</v>
      </c>
      <c r="F193">
        <f t="shared" si="16"/>
        <v>265</v>
      </c>
    </row>
    <row r="194" spans="1:6" x14ac:dyDescent="0.25">
      <c r="B194" s="25">
        <f t="shared" si="18"/>
        <v>0.52499999999999991</v>
      </c>
      <c r="C194">
        <f t="shared" ref="C194:C203" si="19">B194*1000</f>
        <v>524.99999999999989</v>
      </c>
      <c r="D194" s="35">
        <v>144</v>
      </c>
      <c r="E194">
        <f t="shared" ref="E194:E203" si="20">_xlfn.RANK.EQ(B194,B:B,0)</f>
        <v>194</v>
      </c>
      <c r="F194">
        <f t="shared" ref="F194:F203" si="21">E194+72</f>
        <v>266</v>
      </c>
    </row>
    <row r="195" spans="1:6" x14ac:dyDescent="0.25">
      <c r="B195" s="25">
        <f t="shared" si="18"/>
        <v>0.52399999999999991</v>
      </c>
      <c r="C195">
        <f t="shared" si="19"/>
        <v>523.99999999999989</v>
      </c>
      <c r="D195" s="35">
        <v>144</v>
      </c>
      <c r="E195">
        <f t="shared" si="20"/>
        <v>195</v>
      </c>
      <c r="F195">
        <f t="shared" si="21"/>
        <v>267</v>
      </c>
    </row>
    <row r="196" spans="1:6" x14ac:dyDescent="0.25">
      <c r="B196" s="25">
        <f t="shared" si="18"/>
        <v>0.52299999999999991</v>
      </c>
      <c r="C196">
        <f t="shared" si="19"/>
        <v>522.99999999999989</v>
      </c>
      <c r="D196" s="35">
        <v>144</v>
      </c>
      <c r="E196">
        <f t="shared" si="20"/>
        <v>196</v>
      </c>
      <c r="F196">
        <f t="shared" si="21"/>
        <v>268</v>
      </c>
    </row>
    <row r="197" spans="1:6" x14ac:dyDescent="0.25">
      <c r="B197" s="25">
        <f t="shared" si="18"/>
        <v>0.52199999999999991</v>
      </c>
      <c r="C197">
        <f t="shared" si="19"/>
        <v>521.99999999999989</v>
      </c>
      <c r="D197" s="35">
        <v>144</v>
      </c>
      <c r="E197">
        <f t="shared" si="20"/>
        <v>197</v>
      </c>
      <c r="F197">
        <f t="shared" si="21"/>
        <v>269</v>
      </c>
    </row>
    <row r="198" spans="1:6" x14ac:dyDescent="0.25">
      <c r="B198" s="25">
        <f t="shared" si="18"/>
        <v>0.52099999999999991</v>
      </c>
      <c r="C198">
        <f t="shared" si="19"/>
        <v>520.99999999999989</v>
      </c>
      <c r="D198" s="35">
        <v>144</v>
      </c>
      <c r="E198">
        <f t="shared" si="20"/>
        <v>198</v>
      </c>
      <c r="F198">
        <f t="shared" si="21"/>
        <v>270</v>
      </c>
    </row>
    <row r="199" spans="1:6" x14ac:dyDescent="0.25">
      <c r="B199" s="25">
        <f t="shared" si="18"/>
        <v>0.51999999999999991</v>
      </c>
      <c r="C199">
        <f t="shared" si="19"/>
        <v>519.99999999999989</v>
      </c>
      <c r="D199" s="35">
        <v>144</v>
      </c>
      <c r="E199">
        <f t="shared" si="20"/>
        <v>199</v>
      </c>
      <c r="F199">
        <f t="shared" si="21"/>
        <v>271</v>
      </c>
    </row>
    <row r="200" spans="1:6" x14ac:dyDescent="0.25">
      <c r="B200" s="25">
        <f t="shared" si="18"/>
        <v>0.51899999999999991</v>
      </c>
      <c r="C200">
        <f t="shared" si="19"/>
        <v>518.99999999999989</v>
      </c>
      <c r="D200" s="35">
        <v>144</v>
      </c>
      <c r="E200">
        <f t="shared" si="20"/>
        <v>200</v>
      </c>
      <c r="F200">
        <f t="shared" si="21"/>
        <v>272</v>
      </c>
    </row>
    <row r="201" spans="1:6" x14ac:dyDescent="0.25">
      <c r="B201" s="25">
        <f t="shared" si="18"/>
        <v>0.5179999999999999</v>
      </c>
      <c r="C201">
        <f t="shared" si="19"/>
        <v>517.99999999999989</v>
      </c>
      <c r="D201" s="35">
        <v>144</v>
      </c>
      <c r="E201">
        <f t="shared" si="20"/>
        <v>201</v>
      </c>
      <c r="F201">
        <f t="shared" si="21"/>
        <v>273</v>
      </c>
    </row>
    <row r="202" spans="1:6" x14ac:dyDescent="0.25">
      <c r="B202" s="25">
        <f t="shared" si="18"/>
        <v>0.5169999999999999</v>
      </c>
      <c r="C202">
        <f t="shared" si="19"/>
        <v>516.99999999999989</v>
      </c>
      <c r="D202" s="35">
        <v>144</v>
      </c>
      <c r="E202">
        <f t="shared" si="20"/>
        <v>202</v>
      </c>
      <c r="F202">
        <f t="shared" si="21"/>
        <v>274</v>
      </c>
    </row>
    <row r="203" spans="1:6" x14ac:dyDescent="0.25">
      <c r="A203" t="s">
        <v>102</v>
      </c>
      <c r="B203" s="25">
        <f t="shared" si="18"/>
        <v>0.5159999999999999</v>
      </c>
      <c r="C203">
        <f t="shared" si="19"/>
        <v>515.99999999999989</v>
      </c>
      <c r="D203" s="35">
        <v>144</v>
      </c>
      <c r="E203">
        <f t="shared" si="20"/>
        <v>203</v>
      </c>
      <c r="F203">
        <f t="shared" si="21"/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7" sqref="G7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sqref="A1:B2"/>
    </sheetView>
  </sheetViews>
  <sheetFormatPr defaultRowHeight="15" x14ac:dyDescent="0.25"/>
  <cols>
    <col min="1" max="1" width="9.140625" style="27"/>
    <col min="2" max="2" width="6.85546875" style="27" customWidth="1"/>
    <col min="3" max="4" width="9.140625" style="27"/>
    <col min="5" max="5" width="10.7109375" style="27" customWidth="1"/>
    <col min="6" max="6" width="10.5703125" style="27" customWidth="1"/>
    <col min="7" max="7" width="11.5703125" style="27" customWidth="1"/>
    <col min="8" max="8" width="9.140625" style="27"/>
    <col min="9" max="9" width="1.5703125" style="27" customWidth="1"/>
    <col min="10" max="10" width="10.28515625" style="27" customWidth="1"/>
    <col min="11" max="12" width="9" style="27" customWidth="1"/>
    <col min="13" max="13" width="8.140625" style="27" customWidth="1"/>
    <col min="14" max="14" width="9.7109375" style="27" customWidth="1"/>
    <col min="15" max="16384" width="9.140625" style="27"/>
  </cols>
  <sheetData>
    <row r="1" spans="1:15" ht="54" customHeight="1" x14ac:dyDescent="0.25">
      <c r="A1" s="73"/>
      <c r="B1" s="74"/>
      <c r="C1" s="81" t="s">
        <v>14</v>
      </c>
      <c r="D1" s="81"/>
      <c r="E1" s="81" t="s">
        <v>1</v>
      </c>
      <c r="F1" s="81"/>
      <c r="G1" s="82" t="s">
        <v>10</v>
      </c>
      <c r="H1" s="83"/>
      <c r="I1" s="78"/>
      <c r="J1" s="69" t="s">
        <v>13</v>
      </c>
      <c r="K1" s="70"/>
      <c r="L1" s="69" t="s">
        <v>18</v>
      </c>
      <c r="M1" s="70"/>
      <c r="N1" s="69" t="s">
        <v>27</v>
      </c>
      <c r="O1" s="70"/>
    </row>
    <row r="2" spans="1:15" ht="30" customHeight="1" x14ac:dyDescent="0.25">
      <c r="A2" s="73"/>
      <c r="B2" s="74"/>
      <c r="C2" s="28" t="s">
        <v>23</v>
      </c>
      <c r="D2" s="28" t="s">
        <v>24</v>
      </c>
      <c r="E2" s="28" t="s">
        <v>23</v>
      </c>
      <c r="F2" s="28" t="s">
        <v>24</v>
      </c>
      <c r="G2" s="28" t="s">
        <v>23</v>
      </c>
      <c r="H2" s="28" t="s">
        <v>24</v>
      </c>
      <c r="I2" s="79"/>
      <c r="J2" s="26" t="s">
        <v>28</v>
      </c>
      <c r="K2" s="26" t="s">
        <v>20</v>
      </c>
      <c r="L2" s="26" t="s">
        <v>28</v>
      </c>
      <c r="M2" s="26" t="s">
        <v>20</v>
      </c>
      <c r="N2" s="26" t="s">
        <v>28</v>
      </c>
      <c r="O2" s="26" t="s">
        <v>20</v>
      </c>
    </row>
    <row r="3" spans="1:15" x14ac:dyDescent="0.25">
      <c r="A3" s="71" t="s">
        <v>29</v>
      </c>
      <c r="B3" s="72"/>
      <c r="C3" s="32">
        <v>24.9</v>
      </c>
      <c r="D3" s="32">
        <v>80.400000000000006</v>
      </c>
      <c r="E3" s="32">
        <v>6.4</v>
      </c>
      <c r="F3" s="32">
        <v>93.6</v>
      </c>
      <c r="G3" s="32">
        <v>11.8</v>
      </c>
      <c r="H3" s="32">
        <v>88.2</v>
      </c>
      <c r="I3" s="79"/>
      <c r="J3" s="33">
        <v>0.41299999999999998</v>
      </c>
      <c r="K3" s="34">
        <v>135</v>
      </c>
      <c r="L3" s="33">
        <v>8.6999999999999994E-2</v>
      </c>
      <c r="M3" s="34">
        <v>119</v>
      </c>
      <c r="N3" s="33">
        <v>0.60799999999999998</v>
      </c>
      <c r="O3" s="34">
        <v>134</v>
      </c>
    </row>
    <row r="4" spans="1:15" ht="21" customHeight="1" x14ac:dyDescent="0.25">
      <c r="A4" s="75" t="s">
        <v>30</v>
      </c>
      <c r="B4" s="28">
        <v>1</v>
      </c>
      <c r="C4" s="29">
        <v>30</v>
      </c>
      <c r="D4" s="28">
        <v>80.400000000000006</v>
      </c>
      <c r="E4" s="28">
        <v>6.4</v>
      </c>
      <c r="F4" s="28">
        <v>93.6</v>
      </c>
      <c r="G4" s="28">
        <v>11.8</v>
      </c>
      <c r="H4" s="28">
        <v>88.2</v>
      </c>
      <c r="I4" s="79"/>
      <c r="J4" s="30">
        <f>'1'!I5</f>
        <v>0.42592742338783834</v>
      </c>
      <c r="K4" s="31">
        <v>134</v>
      </c>
      <c r="L4" s="30">
        <v>8.6999999999999994E-2</v>
      </c>
      <c r="M4" s="31">
        <v>119</v>
      </c>
      <c r="N4" s="30">
        <f>'1'!K8</f>
        <v>0.61050176338514239</v>
      </c>
      <c r="O4" s="31">
        <f>VLOOKUP(ROUND(N4,3),Table!$B$1:$D$203,3,0)</f>
        <v>133</v>
      </c>
    </row>
    <row r="5" spans="1:15" x14ac:dyDescent="0.25">
      <c r="A5" s="76"/>
      <c r="B5" s="28">
        <v>2</v>
      </c>
      <c r="C5" s="29">
        <v>35</v>
      </c>
      <c r="D5" s="28">
        <v>80.400000000000006</v>
      </c>
      <c r="E5" s="28">
        <v>6.4</v>
      </c>
      <c r="F5" s="28">
        <v>93.6</v>
      </c>
      <c r="G5" s="28">
        <v>11.8</v>
      </c>
      <c r="H5" s="28">
        <v>88.2</v>
      </c>
      <c r="I5" s="79"/>
      <c r="J5" s="30">
        <f>'2'!I5</f>
        <v>0.43830304527838554</v>
      </c>
      <c r="K5" s="28">
        <v>134</v>
      </c>
      <c r="L5" s="28">
        <v>8.6999999999999994E-2</v>
      </c>
      <c r="M5" s="28">
        <v>119</v>
      </c>
      <c r="N5" s="30">
        <f>'2'!K8</f>
        <v>0.61359566885777916</v>
      </c>
      <c r="O5" s="31">
        <f>VLOOKUP(ROUND(N5,3),Table!$B$1:$D$203,3,0)</f>
        <v>132</v>
      </c>
    </row>
    <row r="6" spans="1:15" x14ac:dyDescent="0.25">
      <c r="A6" s="76"/>
      <c r="B6" s="28">
        <v>3</v>
      </c>
      <c r="C6" s="28">
        <v>24.9</v>
      </c>
      <c r="D6" s="28">
        <v>80.400000000000006</v>
      </c>
      <c r="E6" s="29">
        <v>12</v>
      </c>
      <c r="F6" s="28">
        <f>'3'!F9</f>
        <v>88</v>
      </c>
      <c r="G6" s="28">
        <v>11.8</v>
      </c>
      <c r="H6" s="28">
        <v>88.2</v>
      </c>
      <c r="I6" s="79"/>
      <c r="J6" s="30">
        <f>'3'!I5</f>
        <v>0.42343443668962766</v>
      </c>
      <c r="K6" s="28">
        <v>134</v>
      </c>
      <c r="L6" s="28">
        <v>8.6999999999999994E-2</v>
      </c>
      <c r="M6" s="28">
        <v>119</v>
      </c>
      <c r="N6" s="30">
        <f>'3'!K8</f>
        <v>0.60987851671058968</v>
      </c>
      <c r="O6" s="31">
        <f>VLOOKUP(ROUND(N6,3),Table!$B$1:$D$203,3,0)</f>
        <v>134</v>
      </c>
    </row>
    <row r="7" spans="1:15" x14ac:dyDescent="0.25">
      <c r="A7" s="76"/>
      <c r="B7" s="28">
        <v>4</v>
      </c>
      <c r="C7" s="28">
        <v>24.9</v>
      </c>
      <c r="D7" s="28">
        <v>80.400000000000006</v>
      </c>
      <c r="E7" s="29">
        <v>18</v>
      </c>
      <c r="F7" s="28">
        <f>'4'!F9</f>
        <v>82</v>
      </c>
      <c r="G7" s="28">
        <v>11.8</v>
      </c>
      <c r="H7" s="28">
        <v>88.2</v>
      </c>
      <c r="I7" s="79"/>
      <c r="J7" s="30">
        <f>'4'!I5</f>
        <v>0.43582357194461663</v>
      </c>
      <c r="K7" s="28">
        <v>134</v>
      </c>
      <c r="L7" s="28">
        <v>8.6999999999999994E-2</v>
      </c>
      <c r="M7" s="28">
        <v>119</v>
      </c>
      <c r="N7" s="30">
        <f>'4'!K8</f>
        <v>0.61297580052433698</v>
      </c>
      <c r="O7" s="31">
        <f>VLOOKUP(ROUND(N7,3),Table!$B$1:$D$203,3,0)</f>
        <v>133</v>
      </c>
    </row>
    <row r="8" spans="1:15" x14ac:dyDescent="0.25">
      <c r="A8" s="76"/>
      <c r="B8" s="28">
        <v>5</v>
      </c>
      <c r="C8" s="28">
        <v>24.9</v>
      </c>
      <c r="D8" s="28">
        <v>80.400000000000006</v>
      </c>
      <c r="E8" s="28">
        <v>6.4</v>
      </c>
      <c r="F8" s="28">
        <v>93.6</v>
      </c>
      <c r="G8" s="29">
        <v>20</v>
      </c>
      <c r="H8" s="28">
        <f>'5'!F24</f>
        <v>80</v>
      </c>
      <c r="I8" s="79"/>
      <c r="J8" s="28">
        <v>0.41299999999999998</v>
      </c>
      <c r="K8" s="28">
        <v>135</v>
      </c>
      <c r="L8" s="30">
        <f>'5'!I22</f>
        <v>0.11602732079905993</v>
      </c>
      <c r="M8" s="28">
        <v>101</v>
      </c>
      <c r="N8" s="30">
        <f>'5'!K8</f>
        <v>0.61452214193457211</v>
      </c>
      <c r="O8" s="31">
        <f>VLOOKUP(ROUND(N8,3),Table!$B$1:$D$203,3,0)</f>
        <v>132</v>
      </c>
    </row>
    <row r="9" spans="1:15" x14ac:dyDescent="0.25">
      <c r="A9" s="76"/>
      <c r="B9" s="28">
        <v>6</v>
      </c>
      <c r="C9" s="28">
        <v>24.9</v>
      </c>
      <c r="D9" s="28">
        <v>80.400000000000006</v>
      </c>
      <c r="E9" s="28">
        <v>6.4</v>
      </c>
      <c r="F9" s="28">
        <v>93.6</v>
      </c>
      <c r="G9" s="29">
        <v>30</v>
      </c>
      <c r="H9" s="28">
        <f>'6'!F24</f>
        <v>70</v>
      </c>
      <c r="I9" s="79"/>
      <c r="J9" s="28">
        <v>0.41299999999999998</v>
      </c>
      <c r="K9" s="28">
        <v>135</v>
      </c>
      <c r="L9" s="30">
        <f>'6'!I22</f>
        <v>0.16013446365620276</v>
      </c>
      <c r="M9" s="28">
        <v>77</v>
      </c>
      <c r="N9" s="30">
        <f>'6'!K8</f>
        <v>0.62554892764885772</v>
      </c>
      <c r="O9" s="31">
        <f>VLOOKUP(ROUND(N9,3),Table!$B$1:$D$203,3,0)</f>
        <v>130</v>
      </c>
    </row>
    <row r="10" spans="1:15" x14ac:dyDescent="0.25">
      <c r="A10" s="76"/>
      <c r="B10" s="28">
        <v>7</v>
      </c>
      <c r="C10" s="29">
        <v>30</v>
      </c>
      <c r="D10" s="28">
        <v>80.400000000000006</v>
      </c>
      <c r="E10" s="29">
        <v>12</v>
      </c>
      <c r="F10" s="28">
        <f>'7'!F9</f>
        <v>88</v>
      </c>
      <c r="G10" s="29">
        <v>20</v>
      </c>
      <c r="H10" s="28">
        <f>'7'!F24</f>
        <v>80</v>
      </c>
      <c r="I10" s="79"/>
      <c r="J10" s="30">
        <f>'7'!I5</f>
        <v>0.43605757101798592</v>
      </c>
      <c r="K10" s="28">
        <v>134</v>
      </c>
      <c r="L10" s="30">
        <f>'7'!I22</f>
        <v>0.11602732079905993</v>
      </c>
      <c r="M10" s="28">
        <v>101</v>
      </c>
      <c r="N10" s="30">
        <f>'7'!K8</f>
        <v>0.62021046242419853</v>
      </c>
      <c r="O10" s="31">
        <f>VLOOKUP(ROUND(N10,3),Table!$B$1:$D$203,3,0)</f>
        <v>132</v>
      </c>
    </row>
    <row r="11" spans="1:15" x14ac:dyDescent="0.25">
      <c r="A11" s="77"/>
      <c r="B11" s="28">
        <v>8</v>
      </c>
      <c r="C11" s="29">
        <v>35</v>
      </c>
      <c r="D11" s="28">
        <v>80.400000000000006</v>
      </c>
      <c r="E11" s="29">
        <v>18</v>
      </c>
      <c r="F11" s="28">
        <f>'8'!F9</f>
        <v>82</v>
      </c>
      <c r="G11" s="29">
        <v>30</v>
      </c>
      <c r="H11" s="28">
        <f>'8'!F24</f>
        <v>70</v>
      </c>
      <c r="I11" s="80"/>
      <c r="J11" s="30">
        <f>'8'!I5</f>
        <v>0.46082232816352209</v>
      </c>
      <c r="K11" s="28">
        <v>130</v>
      </c>
      <c r="L11" s="30">
        <f>'8'!I22</f>
        <v>0.16013446365620276</v>
      </c>
      <c r="M11" s="28">
        <v>77</v>
      </c>
      <c r="N11" s="30">
        <f>'8'!K8</f>
        <v>0.63742843742486821</v>
      </c>
      <c r="O11" s="31">
        <f>VLOOKUP(ROUND(N11,3),Table!$B$1:$D$203,3,0)</f>
        <v>126</v>
      </c>
    </row>
    <row r="13" spans="1:15" x14ac:dyDescent="0.25">
      <c r="N13" s="36"/>
      <c r="O13" s="37"/>
    </row>
  </sheetData>
  <mergeCells count="10">
    <mergeCell ref="N1:O1"/>
    <mergeCell ref="A3:B3"/>
    <mergeCell ref="A1:B2"/>
    <mergeCell ref="A4:A11"/>
    <mergeCell ref="I1:I11"/>
    <mergeCell ref="C1:D1"/>
    <mergeCell ref="E1:F1"/>
    <mergeCell ref="G1:H1"/>
    <mergeCell ref="J1:K1"/>
    <mergeCell ref="L1:M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>
      <selection activeCell="A4" sqref="A4:H25"/>
    </sheetView>
  </sheetViews>
  <sheetFormatPr defaultColWidth="9.28515625" defaultRowHeight="15.75" x14ac:dyDescent="0.25"/>
  <cols>
    <col min="1" max="1" width="27.140625" style="9" customWidth="1"/>
    <col min="2" max="2" width="7.42578125" style="5" customWidth="1"/>
    <col min="3" max="3" width="7.140625" style="6" customWidth="1"/>
    <col min="4" max="4" width="7.28515625" style="1" customWidth="1"/>
    <col min="5" max="5" width="7.42578125" style="1" customWidth="1"/>
    <col min="6" max="6" width="9.140625" style="1" customWidth="1"/>
    <col min="7" max="7" width="7.7109375" style="1" customWidth="1"/>
    <col min="8" max="8" width="7.85546875" style="1" customWidth="1"/>
    <col min="9" max="10" width="9.28515625" style="1"/>
    <col min="11" max="11" width="9.5703125" style="1" bestFit="1" customWidth="1"/>
    <col min="12" max="16384" width="9.28515625" style="1"/>
  </cols>
  <sheetData>
    <row r="1" spans="1:11" x14ac:dyDescent="0.25">
      <c r="B1" s="5" t="s">
        <v>11</v>
      </c>
    </row>
    <row r="3" spans="1:11" x14ac:dyDescent="0.25">
      <c r="A3" s="9" t="s">
        <v>12</v>
      </c>
      <c r="B3" s="3"/>
    </row>
    <row r="4" spans="1:11" s="2" customFormat="1" x14ac:dyDescent="0.25">
      <c r="A4" s="10"/>
      <c r="B4" s="11" t="s">
        <v>20</v>
      </c>
      <c r="C4" s="12" t="s">
        <v>21</v>
      </c>
      <c r="D4" s="13" t="s">
        <v>22</v>
      </c>
      <c r="E4" s="13" t="s">
        <v>23</v>
      </c>
      <c r="F4" s="13" t="s">
        <v>24</v>
      </c>
      <c r="G4" s="13" t="s">
        <v>25</v>
      </c>
      <c r="H4" s="13" t="s">
        <v>26</v>
      </c>
    </row>
    <row r="5" spans="1:11" s="7" customFormat="1" ht="47.25" x14ac:dyDescent="0.25">
      <c r="A5" s="10" t="s">
        <v>13</v>
      </c>
      <c r="B5" s="11">
        <v>135</v>
      </c>
      <c r="C5" s="16">
        <v>0.41299999999999998</v>
      </c>
      <c r="D5" s="17">
        <v>0.58499999999999996</v>
      </c>
      <c r="E5" s="13"/>
      <c r="F5" s="13"/>
      <c r="G5" s="18"/>
      <c r="H5" s="13"/>
      <c r="I5" s="7">
        <f>(G6*H6) + (G7*H7) + (G8*H8) + (G9*H9) + (G10*H10)</f>
        <v>0.42592742338783834</v>
      </c>
    </row>
    <row r="6" spans="1:11" x14ac:dyDescent="0.25">
      <c r="A6" s="19" t="s">
        <v>14</v>
      </c>
      <c r="B6" s="14">
        <v>138</v>
      </c>
      <c r="C6" s="20">
        <v>0.31</v>
      </c>
      <c r="D6" s="21">
        <v>0.66700000000000004</v>
      </c>
      <c r="E6" s="22">
        <f>Summary!C4</f>
        <v>30</v>
      </c>
      <c r="F6" s="22">
        <f>Summary!D4</f>
        <v>80.400000000000006</v>
      </c>
      <c r="G6" s="23">
        <f>E6/F6</f>
        <v>0.37313432835820892</v>
      </c>
      <c r="H6" s="22">
        <v>0.19900000000000001</v>
      </c>
    </row>
    <row r="7" spans="1:11" ht="31.5" x14ac:dyDescent="0.25">
      <c r="A7" s="19" t="s">
        <v>15</v>
      </c>
      <c r="B7" s="14">
        <v>58</v>
      </c>
      <c r="C7" s="20">
        <v>0.66400000000000003</v>
      </c>
      <c r="D7" s="21">
        <v>0.63400000000000001</v>
      </c>
      <c r="E7" s="22"/>
      <c r="F7" s="22"/>
      <c r="G7" s="21">
        <v>0.66400000000000003</v>
      </c>
      <c r="H7" s="22">
        <v>0.31</v>
      </c>
    </row>
    <row r="8" spans="1:11" ht="31.5" x14ac:dyDescent="0.25">
      <c r="A8" s="19" t="s">
        <v>0</v>
      </c>
      <c r="B8" s="14">
        <v>131</v>
      </c>
      <c r="C8" s="20">
        <v>0.28499999999999998</v>
      </c>
      <c r="D8" s="21">
        <v>0.50900000000000001</v>
      </c>
      <c r="E8" s="24">
        <v>4911</v>
      </c>
      <c r="F8" s="24">
        <v>17215</v>
      </c>
      <c r="G8" s="23">
        <f>E8/F8</f>
        <v>0.28527446993900668</v>
      </c>
      <c r="H8" s="22">
        <v>0.221</v>
      </c>
      <c r="K8" s="8">
        <f>(I5+I12+I18+I22)/4</f>
        <v>0.61050176338514239</v>
      </c>
    </row>
    <row r="9" spans="1:11" ht="31.5" x14ac:dyDescent="0.25">
      <c r="A9" s="19" t="s">
        <v>1</v>
      </c>
      <c r="B9" s="14">
        <v>122</v>
      </c>
      <c r="C9" s="20">
        <v>6.9000000000000006E-2</v>
      </c>
      <c r="D9" s="21">
        <v>0.32</v>
      </c>
      <c r="E9" s="22">
        <v>6.4</v>
      </c>
      <c r="F9" s="22">
        <v>93.6</v>
      </c>
      <c r="G9" s="23">
        <f>E9/F9</f>
        <v>6.8376068376068383E-2</v>
      </c>
      <c r="H9" s="22">
        <v>0.14899999999999999</v>
      </c>
    </row>
    <row r="10" spans="1:11" ht="31.5" x14ac:dyDescent="0.25">
      <c r="A10" s="19" t="s">
        <v>2</v>
      </c>
      <c r="B10" s="14">
        <v>106</v>
      </c>
      <c r="C10" s="20">
        <v>0.60099999999999998</v>
      </c>
      <c r="D10" s="21">
        <v>0.75800000000000001</v>
      </c>
      <c r="E10" s="22">
        <v>37.5</v>
      </c>
      <c r="F10" s="22">
        <v>62.5</v>
      </c>
      <c r="G10" s="23">
        <f>E10/F10</f>
        <v>0.6</v>
      </c>
      <c r="H10" s="22">
        <v>0.121</v>
      </c>
    </row>
    <row r="11" spans="1:11" x14ac:dyDescent="0.25">
      <c r="A11" s="84"/>
      <c r="B11" s="85"/>
      <c r="C11" s="85"/>
      <c r="D11" s="85"/>
      <c r="E11" s="85"/>
      <c r="F11" s="85"/>
      <c r="G11" s="85"/>
      <c r="H11" s="86"/>
    </row>
    <row r="12" spans="1:11" s="7" customFormat="1" ht="31.5" x14ac:dyDescent="0.25">
      <c r="A12" s="10" t="s">
        <v>16</v>
      </c>
      <c r="B12" s="11">
        <v>104</v>
      </c>
      <c r="C12" s="16">
        <v>0.96</v>
      </c>
      <c r="D12" s="17">
        <v>0.95299999999999996</v>
      </c>
      <c r="E12" s="13"/>
      <c r="F12" s="13"/>
      <c r="G12" s="18"/>
      <c r="H12" s="13"/>
      <c r="I12" s="7">
        <f>(G13*H13) + (G14*H14) + (G15*H15) + (G16*H16)</f>
        <v>0.96112695787974833</v>
      </c>
    </row>
    <row r="13" spans="1:11" x14ac:dyDescent="0.25">
      <c r="A13" s="19" t="s">
        <v>3</v>
      </c>
      <c r="B13" s="14">
        <v>113</v>
      </c>
      <c r="C13" s="20">
        <v>0.81299999999999994</v>
      </c>
      <c r="D13" s="21">
        <v>0.88300000000000001</v>
      </c>
      <c r="E13" s="22">
        <v>67.2</v>
      </c>
      <c r="F13" s="22">
        <v>82.6</v>
      </c>
      <c r="G13" s="23">
        <f>E13/F13</f>
        <v>0.81355932203389836</v>
      </c>
      <c r="H13" s="22">
        <v>0.191</v>
      </c>
    </row>
    <row r="14" spans="1:11" ht="31.5" x14ac:dyDescent="0.25">
      <c r="A14" s="19" t="s">
        <v>4</v>
      </c>
      <c r="B14" s="14">
        <v>1</v>
      </c>
      <c r="C14" s="20">
        <v>1</v>
      </c>
      <c r="D14" s="21">
        <v>0.97899999999999998</v>
      </c>
      <c r="E14" s="22">
        <v>98.4</v>
      </c>
      <c r="F14" s="22">
        <v>97.7</v>
      </c>
      <c r="G14" s="23">
        <v>1</v>
      </c>
      <c r="H14" s="22">
        <v>0.45900000000000002</v>
      </c>
    </row>
    <row r="15" spans="1:11" ht="31.5" x14ac:dyDescent="0.25">
      <c r="A15" s="19" t="s">
        <v>5</v>
      </c>
      <c r="B15" s="14">
        <v>1</v>
      </c>
      <c r="C15" s="20">
        <v>1</v>
      </c>
      <c r="D15" s="21">
        <v>0.97099999999999997</v>
      </c>
      <c r="E15" s="22">
        <v>82.5</v>
      </c>
      <c r="F15" s="22">
        <v>81.3</v>
      </c>
      <c r="G15" s="23">
        <v>1</v>
      </c>
      <c r="H15" s="22">
        <v>0.23</v>
      </c>
    </row>
    <row r="16" spans="1:11" ht="31.5" x14ac:dyDescent="0.25">
      <c r="A16" s="19" t="s">
        <v>6</v>
      </c>
      <c r="B16" s="14">
        <v>96</v>
      </c>
      <c r="C16" s="20">
        <v>0.96399999999999997</v>
      </c>
      <c r="D16" s="21">
        <v>0.93799999999999994</v>
      </c>
      <c r="E16" s="22">
        <v>35.6</v>
      </c>
      <c r="F16" s="22">
        <v>36.9</v>
      </c>
      <c r="G16" s="23">
        <f t="shared" ref="G16" si="0">E16/F16</f>
        <v>0.964769647696477</v>
      </c>
      <c r="H16" s="22">
        <v>0.121</v>
      </c>
    </row>
    <row r="17" spans="1:9" x14ac:dyDescent="0.25">
      <c r="A17" s="84"/>
      <c r="B17" s="85"/>
      <c r="C17" s="85"/>
      <c r="D17" s="85"/>
      <c r="E17" s="85"/>
      <c r="F17" s="85"/>
      <c r="G17" s="85"/>
      <c r="H17" s="86"/>
    </row>
    <row r="18" spans="1:9" s="7" customFormat="1" x14ac:dyDescent="0.25">
      <c r="A18" s="10" t="s">
        <v>17</v>
      </c>
      <c r="B18" s="11">
        <v>99</v>
      </c>
      <c r="C18" s="16">
        <v>0.97099999999999997</v>
      </c>
      <c r="D18" s="17">
        <v>0.95599999999999996</v>
      </c>
      <c r="E18" s="13"/>
      <c r="F18" s="13"/>
      <c r="G18" s="18"/>
      <c r="H18" s="13"/>
      <c r="I18" s="7">
        <f>(G19*H19) + (G20*H20)</f>
        <v>0.96762999999999988</v>
      </c>
    </row>
    <row r="19" spans="1:9" x14ac:dyDescent="0.25">
      <c r="A19" s="19" t="s">
        <v>7</v>
      </c>
      <c r="B19" s="14">
        <v>110</v>
      </c>
      <c r="C19" s="20">
        <v>0.94299999999999995</v>
      </c>
      <c r="D19" s="21">
        <v>0.92</v>
      </c>
      <c r="E19" s="22"/>
      <c r="F19" s="22"/>
      <c r="G19" s="23">
        <v>0.94</v>
      </c>
      <c r="H19" s="22">
        <v>0.69299999999999995</v>
      </c>
    </row>
    <row r="20" spans="1:9" x14ac:dyDescent="0.25">
      <c r="A20" s="19" t="s">
        <v>8</v>
      </c>
      <c r="B20" s="14">
        <v>105</v>
      </c>
      <c r="C20" s="20">
        <v>1.0329999999999999</v>
      </c>
      <c r="D20" s="21">
        <v>1.0369999999999999</v>
      </c>
      <c r="E20" s="22">
        <v>63.2</v>
      </c>
      <c r="F20" s="22">
        <v>61.2</v>
      </c>
      <c r="G20" s="23">
        <v>1.03</v>
      </c>
      <c r="H20" s="22">
        <v>0.307</v>
      </c>
    </row>
    <row r="21" spans="1:9" x14ac:dyDescent="0.25">
      <c r="A21" s="84"/>
      <c r="B21" s="85"/>
      <c r="C21" s="85"/>
      <c r="D21" s="85"/>
      <c r="E21" s="85"/>
      <c r="F21" s="85"/>
      <c r="G21" s="85"/>
      <c r="H21" s="86"/>
    </row>
    <row r="22" spans="1:9" s="7" customFormat="1" ht="31.5" x14ac:dyDescent="0.25">
      <c r="A22" s="10" t="s">
        <v>18</v>
      </c>
      <c r="B22" s="11">
        <v>119</v>
      </c>
      <c r="C22" s="16">
        <v>8.6999999999999994E-2</v>
      </c>
      <c r="D22" s="17">
        <v>0.22700000000000001</v>
      </c>
      <c r="E22" s="13"/>
      <c r="F22" s="13"/>
      <c r="G22" s="18"/>
      <c r="H22" s="13"/>
      <c r="I22" s="7">
        <f>(G23*H23) + (G24*H24) + (G25*H25)</f>
        <v>8.7322672272982835E-2</v>
      </c>
    </row>
    <row r="23" spans="1:9" x14ac:dyDescent="0.25">
      <c r="A23" s="19" t="s">
        <v>9</v>
      </c>
      <c r="B23" s="15">
        <v>107</v>
      </c>
      <c r="C23" s="20">
        <v>0.17599999999999999</v>
      </c>
      <c r="D23" s="21">
        <v>0.27900000000000003</v>
      </c>
      <c r="E23" s="22">
        <v>14.9</v>
      </c>
      <c r="F23" s="22">
        <v>85.1</v>
      </c>
      <c r="G23" s="23">
        <f>E23/F23</f>
        <v>0.17508813160987075</v>
      </c>
      <c r="H23" s="22">
        <v>0.31</v>
      </c>
    </row>
    <row r="24" spans="1:9" ht="31.5" x14ac:dyDescent="0.25">
      <c r="A24" s="19" t="s">
        <v>10</v>
      </c>
      <c r="B24" s="15">
        <v>104</v>
      </c>
      <c r="C24" s="20">
        <v>0.13300000000000001</v>
      </c>
      <c r="D24" s="21">
        <v>0.20899999999999999</v>
      </c>
      <c r="E24" s="22">
        <v>11.8</v>
      </c>
      <c r="F24" s="22">
        <v>88.2</v>
      </c>
      <c r="G24" s="23">
        <f>E24/F24</f>
        <v>0.13378684807256236</v>
      </c>
      <c r="H24" s="22">
        <v>0.247</v>
      </c>
    </row>
    <row r="25" spans="1:9" ht="31.5" x14ac:dyDescent="0.25">
      <c r="A25" s="19" t="s">
        <v>19</v>
      </c>
      <c r="B25" s="14">
        <v>69</v>
      </c>
      <c r="C25" s="20">
        <v>0</v>
      </c>
      <c r="D25" s="21">
        <v>0.2</v>
      </c>
      <c r="E25" s="22">
        <v>0</v>
      </c>
      <c r="F25" s="22">
        <v>50</v>
      </c>
      <c r="G25" s="23">
        <v>0</v>
      </c>
      <c r="H25" s="22">
        <v>0.443</v>
      </c>
    </row>
    <row r="26" spans="1:9" x14ac:dyDescent="0.25">
      <c r="B26" s="4"/>
      <c r="G26" s="8"/>
    </row>
    <row r="27" spans="1:9" x14ac:dyDescent="0.25">
      <c r="B27" s="4"/>
    </row>
    <row r="28" spans="1:9" x14ac:dyDescent="0.25">
      <c r="B28" s="4"/>
    </row>
    <row r="29" spans="1:9" x14ac:dyDescent="0.25">
      <c r="B29" s="4"/>
    </row>
    <row r="30" spans="1:9" x14ac:dyDescent="0.25">
      <c r="B30" s="4"/>
    </row>
    <row r="31" spans="1:9" x14ac:dyDescent="0.25">
      <c r="B31" s="4"/>
    </row>
    <row r="32" spans="1:9" x14ac:dyDescent="0.25">
      <c r="B32" s="4"/>
    </row>
    <row r="33" spans="2:2" s="1" customFormat="1" x14ac:dyDescent="0.25">
      <c r="B33" s="4"/>
    </row>
    <row r="34" spans="2:2" s="1" customFormat="1" x14ac:dyDescent="0.25">
      <c r="B34" s="4"/>
    </row>
    <row r="35" spans="2:2" s="1" customFormat="1" x14ac:dyDescent="0.25">
      <c r="B35" s="4"/>
    </row>
    <row r="36" spans="2:2" s="1" customFormat="1" x14ac:dyDescent="0.25">
      <c r="B36" s="4"/>
    </row>
    <row r="37" spans="2:2" s="1" customFormat="1" x14ac:dyDescent="0.25">
      <c r="B37" s="4"/>
    </row>
    <row r="38" spans="2:2" s="1" customFormat="1" x14ac:dyDescent="0.25">
      <c r="B38" s="4"/>
    </row>
    <row r="39" spans="2:2" s="1" customFormat="1" x14ac:dyDescent="0.25">
      <c r="B39" s="4"/>
    </row>
    <row r="40" spans="2:2" s="1" customFormat="1" x14ac:dyDescent="0.25">
      <c r="B40" s="3"/>
    </row>
    <row r="41" spans="2:2" s="1" customFormat="1" x14ac:dyDescent="0.25">
      <c r="B41" s="3"/>
    </row>
    <row r="42" spans="2:2" s="1" customFormat="1" x14ac:dyDescent="0.25">
      <c r="B42" s="3"/>
    </row>
    <row r="43" spans="2:2" s="1" customFormat="1" x14ac:dyDescent="0.25">
      <c r="B43" s="3"/>
    </row>
    <row r="44" spans="2:2" s="1" customFormat="1" x14ac:dyDescent="0.25">
      <c r="B44" s="4"/>
    </row>
    <row r="45" spans="2:2" s="1" customFormat="1" x14ac:dyDescent="0.25">
      <c r="B45" s="4"/>
    </row>
    <row r="46" spans="2:2" s="1" customFormat="1" x14ac:dyDescent="0.25">
      <c r="B46" s="4"/>
    </row>
    <row r="47" spans="2:2" s="1" customFormat="1" x14ac:dyDescent="0.25">
      <c r="B47" s="4"/>
    </row>
    <row r="48" spans="2:2" s="1" customFormat="1" x14ac:dyDescent="0.25">
      <c r="B48" s="4"/>
    </row>
    <row r="49" spans="2:2" s="1" customFormat="1" x14ac:dyDescent="0.25">
      <c r="B49" s="4"/>
    </row>
    <row r="50" spans="2:2" s="1" customFormat="1" x14ac:dyDescent="0.25">
      <c r="B50" s="4"/>
    </row>
    <row r="51" spans="2:2" s="1" customFormat="1" x14ac:dyDescent="0.25">
      <c r="B51" s="4"/>
    </row>
    <row r="52" spans="2:2" s="1" customFormat="1" x14ac:dyDescent="0.25">
      <c r="B52" s="4"/>
    </row>
    <row r="53" spans="2:2" s="1" customFormat="1" x14ac:dyDescent="0.25">
      <c r="B53" s="4"/>
    </row>
    <row r="54" spans="2:2" s="1" customFormat="1" x14ac:dyDescent="0.25">
      <c r="B54" s="4"/>
    </row>
    <row r="55" spans="2:2" s="1" customFormat="1" x14ac:dyDescent="0.25">
      <c r="B55" s="4"/>
    </row>
    <row r="56" spans="2:2" s="1" customFormat="1" x14ac:dyDescent="0.25">
      <c r="B56" s="4"/>
    </row>
    <row r="57" spans="2:2" s="1" customFormat="1" x14ac:dyDescent="0.25">
      <c r="B57" s="4"/>
    </row>
    <row r="58" spans="2:2" s="1" customFormat="1" x14ac:dyDescent="0.25">
      <c r="B58" s="4"/>
    </row>
    <row r="59" spans="2:2" s="1" customFormat="1" x14ac:dyDescent="0.25">
      <c r="B59" s="4"/>
    </row>
    <row r="60" spans="2:2" s="1" customFormat="1" x14ac:dyDescent="0.25">
      <c r="B60" s="4"/>
    </row>
    <row r="61" spans="2:2" s="1" customFormat="1" x14ac:dyDescent="0.25">
      <c r="B61" s="4"/>
    </row>
    <row r="62" spans="2:2" s="1" customFormat="1" x14ac:dyDescent="0.25">
      <c r="B62" s="4"/>
    </row>
    <row r="63" spans="2:2" s="1" customFormat="1" x14ac:dyDescent="0.25">
      <c r="B63" s="4"/>
    </row>
    <row r="64" spans="2:2" s="1" customFormat="1" x14ac:dyDescent="0.25">
      <c r="B64" s="4"/>
    </row>
    <row r="65" spans="2:2" s="1" customFormat="1" x14ac:dyDescent="0.25">
      <c r="B65" s="4"/>
    </row>
    <row r="66" spans="2:2" s="1" customFormat="1" x14ac:dyDescent="0.25">
      <c r="B66" s="4"/>
    </row>
    <row r="67" spans="2:2" s="1" customFormat="1" x14ac:dyDescent="0.25">
      <c r="B67" s="4"/>
    </row>
    <row r="68" spans="2:2" s="1" customFormat="1" x14ac:dyDescent="0.25">
      <c r="B68" s="4"/>
    </row>
    <row r="69" spans="2:2" s="1" customFormat="1" x14ac:dyDescent="0.25">
      <c r="B69" s="4"/>
    </row>
    <row r="70" spans="2:2" s="1" customFormat="1" x14ac:dyDescent="0.25">
      <c r="B70" s="4"/>
    </row>
    <row r="71" spans="2:2" s="1" customFormat="1" x14ac:dyDescent="0.25">
      <c r="B71" s="4"/>
    </row>
    <row r="72" spans="2:2" s="1" customFormat="1" x14ac:dyDescent="0.25">
      <c r="B72" s="3"/>
    </row>
    <row r="73" spans="2:2" s="1" customFormat="1" x14ac:dyDescent="0.25">
      <c r="B73" s="3"/>
    </row>
    <row r="74" spans="2:2" s="1" customFormat="1" x14ac:dyDescent="0.25">
      <c r="B74" s="3"/>
    </row>
    <row r="75" spans="2:2" s="1" customFormat="1" x14ac:dyDescent="0.25">
      <c r="B75" s="3"/>
    </row>
    <row r="76" spans="2:2" s="1" customFormat="1" x14ac:dyDescent="0.25">
      <c r="B76" s="4"/>
    </row>
    <row r="77" spans="2:2" s="1" customFormat="1" x14ac:dyDescent="0.25">
      <c r="B77" s="4"/>
    </row>
    <row r="78" spans="2:2" s="1" customFormat="1" x14ac:dyDescent="0.25">
      <c r="B78" s="4"/>
    </row>
    <row r="79" spans="2:2" s="1" customFormat="1" x14ac:dyDescent="0.25">
      <c r="B79" s="4"/>
    </row>
    <row r="80" spans="2:2" s="1" customFormat="1" x14ac:dyDescent="0.25">
      <c r="B80" s="4"/>
    </row>
    <row r="81" spans="2:2" s="1" customFormat="1" x14ac:dyDescent="0.25">
      <c r="B81" s="4"/>
    </row>
    <row r="82" spans="2:2" s="1" customFormat="1" x14ac:dyDescent="0.25">
      <c r="B82" s="4"/>
    </row>
    <row r="83" spans="2:2" s="1" customFormat="1" x14ac:dyDescent="0.25">
      <c r="B83" s="4"/>
    </row>
    <row r="84" spans="2:2" s="1" customFormat="1" x14ac:dyDescent="0.25">
      <c r="B84" s="4"/>
    </row>
    <row r="85" spans="2:2" s="1" customFormat="1" x14ac:dyDescent="0.25">
      <c r="B85" s="4"/>
    </row>
    <row r="86" spans="2:2" s="1" customFormat="1" x14ac:dyDescent="0.25">
      <c r="B86" s="4"/>
    </row>
    <row r="87" spans="2:2" s="1" customFormat="1" x14ac:dyDescent="0.25">
      <c r="B87" s="4"/>
    </row>
    <row r="88" spans="2:2" s="1" customFormat="1" x14ac:dyDescent="0.25">
      <c r="B88" s="3"/>
    </row>
    <row r="89" spans="2:2" s="1" customFormat="1" x14ac:dyDescent="0.25">
      <c r="B89" s="3"/>
    </row>
    <row r="90" spans="2:2" s="1" customFormat="1" x14ac:dyDescent="0.25">
      <c r="B90" s="3"/>
    </row>
    <row r="91" spans="2:2" s="1" customFormat="1" x14ac:dyDescent="0.25">
      <c r="B91" s="3"/>
    </row>
    <row r="92" spans="2:2" s="1" customFormat="1" x14ac:dyDescent="0.25">
      <c r="B92" s="4"/>
    </row>
    <row r="93" spans="2:2" s="1" customFormat="1" x14ac:dyDescent="0.25">
      <c r="B93" s="4"/>
    </row>
    <row r="94" spans="2:2" s="1" customFormat="1" x14ac:dyDescent="0.25">
      <c r="B94" s="4"/>
    </row>
    <row r="95" spans="2:2" s="1" customFormat="1" x14ac:dyDescent="0.25">
      <c r="B95" s="4"/>
    </row>
    <row r="96" spans="2:2" s="1" customFormat="1" x14ac:dyDescent="0.25">
      <c r="B96" s="4"/>
    </row>
    <row r="97" spans="2:2" s="1" customFormat="1" x14ac:dyDescent="0.25">
      <c r="B97" s="4"/>
    </row>
    <row r="98" spans="2:2" s="1" customFormat="1" x14ac:dyDescent="0.25">
      <c r="B98" s="4"/>
    </row>
    <row r="99" spans="2:2" s="1" customFormat="1" x14ac:dyDescent="0.25">
      <c r="B99" s="4"/>
    </row>
    <row r="100" spans="2:2" s="1" customFormat="1" x14ac:dyDescent="0.25">
      <c r="B100" s="4"/>
    </row>
    <row r="101" spans="2:2" s="1" customFormat="1" x14ac:dyDescent="0.25">
      <c r="B101" s="4"/>
    </row>
    <row r="102" spans="2:2" s="1" customFormat="1" x14ac:dyDescent="0.25">
      <c r="B102" s="4"/>
    </row>
    <row r="103" spans="2:2" s="1" customFormat="1" x14ac:dyDescent="0.25">
      <c r="B103" s="4"/>
    </row>
    <row r="104" spans="2:2" s="1" customFormat="1" x14ac:dyDescent="0.25">
      <c r="B104" s="4"/>
    </row>
    <row r="105" spans="2:2" s="1" customFormat="1" x14ac:dyDescent="0.25">
      <c r="B105" s="4"/>
    </row>
    <row r="106" spans="2:2" s="1" customFormat="1" x14ac:dyDescent="0.25">
      <c r="B106" s="4"/>
    </row>
    <row r="107" spans="2:2" s="1" customFormat="1" x14ac:dyDescent="0.25">
      <c r="B107" s="4"/>
    </row>
    <row r="108" spans="2:2" s="1" customFormat="1" x14ac:dyDescent="0.25">
      <c r="B108" s="4"/>
    </row>
    <row r="109" spans="2:2" s="1" customFormat="1" x14ac:dyDescent="0.25">
      <c r="B109" s="4"/>
    </row>
    <row r="110" spans="2:2" s="1" customFormat="1" x14ac:dyDescent="0.25">
      <c r="B110" s="4"/>
    </row>
    <row r="111" spans="2:2" s="1" customFormat="1" x14ac:dyDescent="0.25">
      <c r="B111" s="4"/>
    </row>
    <row r="112" spans="2:2" s="1" customFormat="1" x14ac:dyDescent="0.25">
      <c r="B112" s="4"/>
    </row>
  </sheetData>
  <mergeCells count="3">
    <mergeCell ref="A11:H11"/>
    <mergeCell ref="A17:H17"/>
    <mergeCell ref="A21:H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3" workbookViewId="0">
      <selection activeCell="G7" sqref="G7"/>
    </sheetView>
  </sheetViews>
  <sheetFormatPr defaultColWidth="9.28515625" defaultRowHeight="15.75" x14ac:dyDescent="0.25"/>
  <cols>
    <col min="1" max="1" width="27.140625" style="9" customWidth="1"/>
    <col min="2" max="2" width="7.42578125" style="5" customWidth="1"/>
    <col min="3" max="3" width="7.140625" style="6" customWidth="1"/>
    <col min="4" max="4" width="7.28515625" style="1" customWidth="1"/>
    <col min="5" max="5" width="7.42578125" style="1" customWidth="1"/>
    <col min="6" max="6" width="9.140625" style="1" customWidth="1"/>
    <col min="7" max="7" width="7.7109375" style="1" customWidth="1"/>
    <col min="8" max="8" width="7.85546875" style="1" customWidth="1"/>
    <col min="9" max="10" width="9.28515625" style="1"/>
    <col min="11" max="11" width="9.5703125" style="1" bestFit="1" customWidth="1"/>
    <col min="12" max="16384" width="9.28515625" style="1"/>
  </cols>
  <sheetData>
    <row r="1" spans="1:11" x14ac:dyDescent="0.25">
      <c r="B1" s="5" t="s">
        <v>11</v>
      </c>
    </row>
    <row r="3" spans="1:11" x14ac:dyDescent="0.25">
      <c r="A3" s="9" t="s">
        <v>12</v>
      </c>
      <c r="B3" s="3"/>
    </row>
    <row r="4" spans="1:11" s="2" customFormat="1" x14ac:dyDescent="0.25">
      <c r="A4" s="10"/>
      <c r="B4" s="11" t="s">
        <v>20</v>
      </c>
      <c r="C4" s="12" t="s">
        <v>21</v>
      </c>
      <c r="D4" s="13" t="s">
        <v>22</v>
      </c>
      <c r="E4" s="13" t="s">
        <v>23</v>
      </c>
      <c r="F4" s="13" t="s">
        <v>24</v>
      </c>
      <c r="G4" s="13" t="s">
        <v>25</v>
      </c>
      <c r="H4" s="13" t="s">
        <v>26</v>
      </c>
    </row>
    <row r="5" spans="1:11" s="7" customFormat="1" ht="47.25" x14ac:dyDescent="0.25">
      <c r="A5" s="10" t="s">
        <v>13</v>
      </c>
      <c r="B5" s="11">
        <v>135</v>
      </c>
      <c r="C5" s="16">
        <v>0.41299999999999998</v>
      </c>
      <c r="D5" s="17">
        <v>0.58499999999999996</v>
      </c>
      <c r="E5" s="13"/>
      <c r="F5" s="13"/>
      <c r="G5" s="18"/>
      <c r="H5" s="13"/>
      <c r="I5" s="7">
        <f>(G6*H6) + (G7*H7) + (G8*H8) + (G9*H9) + (G10*H10)</f>
        <v>0.43830304527838554</v>
      </c>
    </row>
    <row r="6" spans="1:11" x14ac:dyDescent="0.25">
      <c r="A6" s="19" t="s">
        <v>14</v>
      </c>
      <c r="B6" s="14">
        <v>138</v>
      </c>
      <c r="C6" s="20">
        <v>0.31</v>
      </c>
      <c r="D6" s="21">
        <v>0.66700000000000004</v>
      </c>
      <c r="E6" s="22">
        <f>Summary!C5</f>
        <v>35</v>
      </c>
      <c r="F6" s="22">
        <v>80.400000000000006</v>
      </c>
      <c r="G6" s="23">
        <f>E6/F6</f>
        <v>0.43532338308457708</v>
      </c>
      <c r="H6" s="22">
        <v>0.19900000000000001</v>
      </c>
    </row>
    <row r="7" spans="1:11" ht="31.5" x14ac:dyDescent="0.25">
      <c r="A7" s="19" t="s">
        <v>15</v>
      </c>
      <c r="B7" s="14">
        <v>58</v>
      </c>
      <c r="C7" s="20">
        <v>0.66400000000000003</v>
      </c>
      <c r="D7" s="21">
        <v>0.63400000000000001</v>
      </c>
      <c r="E7" s="22"/>
      <c r="F7" s="22"/>
      <c r="G7" s="21">
        <v>0.66400000000000003</v>
      </c>
      <c r="H7" s="22">
        <v>0.31</v>
      </c>
    </row>
    <row r="8" spans="1:11" ht="31.5" x14ac:dyDescent="0.25">
      <c r="A8" s="19" t="s">
        <v>0</v>
      </c>
      <c r="B8" s="14">
        <v>131</v>
      </c>
      <c r="C8" s="20">
        <v>0.28499999999999998</v>
      </c>
      <c r="D8" s="21">
        <v>0.50900000000000001</v>
      </c>
      <c r="E8" s="24">
        <v>4911</v>
      </c>
      <c r="F8" s="24">
        <v>17215</v>
      </c>
      <c r="G8" s="23">
        <f>E8/F8</f>
        <v>0.28527446993900668</v>
      </c>
      <c r="H8" s="22">
        <v>0.221</v>
      </c>
      <c r="K8" s="8">
        <f>(I5+I12+I18+I22)/4</f>
        <v>0.61359566885777916</v>
      </c>
    </row>
    <row r="9" spans="1:11" ht="31.5" x14ac:dyDescent="0.25">
      <c r="A9" s="19" t="s">
        <v>1</v>
      </c>
      <c r="B9" s="14">
        <v>122</v>
      </c>
      <c r="C9" s="20">
        <v>6.9000000000000006E-2</v>
      </c>
      <c r="D9" s="21">
        <v>0.32</v>
      </c>
      <c r="E9" s="22">
        <v>6.4</v>
      </c>
      <c r="F9" s="22">
        <v>93.6</v>
      </c>
      <c r="G9" s="23">
        <f>E9/F9</f>
        <v>6.8376068376068383E-2</v>
      </c>
      <c r="H9" s="22">
        <v>0.14899999999999999</v>
      </c>
    </row>
    <row r="10" spans="1:11" ht="31.5" x14ac:dyDescent="0.25">
      <c r="A10" s="19" t="s">
        <v>2</v>
      </c>
      <c r="B10" s="14">
        <v>106</v>
      </c>
      <c r="C10" s="20">
        <v>0.60099999999999998</v>
      </c>
      <c r="D10" s="21">
        <v>0.75800000000000001</v>
      </c>
      <c r="E10" s="22">
        <v>37.5</v>
      </c>
      <c r="F10" s="22">
        <v>62.5</v>
      </c>
      <c r="G10" s="23">
        <f>E10/F10</f>
        <v>0.6</v>
      </c>
      <c r="H10" s="22">
        <v>0.121</v>
      </c>
    </row>
    <row r="11" spans="1:11" x14ac:dyDescent="0.25">
      <c r="A11" s="84"/>
      <c r="B11" s="85"/>
      <c r="C11" s="85"/>
      <c r="D11" s="85"/>
      <c r="E11" s="85"/>
      <c r="F11" s="85"/>
      <c r="G11" s="85"/>
      <c r="H11" s="86"/>
    </row>
    <row r="12" spans="1:11" s="7" customFormat="1" ht="31.5" x14ac:dyDescent="0.25">
      <c r="A12" s="10" t="s">
        <v>16</v>
      </c>
      <c r="B12" s="11">
        <v>104</v>
      </c>
      <c r="C12" s="16">
        <v>0.96</v>
      </c>
      <c r="D12" s="17">
        <v>0.95299999999999996</v>
      </c>
      <c r="E12" s="13"/>
      <c r="F12" s="13"/>
      <c r="G12" s="18"/>
      <c r="H12" s="13"/>
      <c r="I12" s="7">
        <f>(G13*H13) + (G14*H14) + (G15*H15) + (G16*H16)</f>
        <v>0.96112695787974833</v>
      </c>
    </row>
    <row r="13" spans="1:11" x14ac:dyDescent="0.25">
      <c r="A13" s="19" t="s">
        <v>3</v>
      </c>
      <c r="B13" s="14">
        <v>113</v>
      </c>
      <c r="C13" s="20">
        <v>0.81299999999999994</v>
      </c>
      <c r="D13" s="21">
        <v>0.88300000000000001</v>
      </c>
      <c r="E13" s="22">
        <v>67.2</v>
      </c>
      <c r="F13" s="22">
        <v>82.6</v>
      </c>
      <c r="G13" s="23">
        <f>E13/F13</f>
        <v>0.81355932203389836</v>
      </c>
      <c r="H13" s="22">
        <v>0.191</v>
      </c>
    </row>
    <row r="14" spans="1:11" ht="31.5" x14ac:dyDescent="0.25">
      <c r="A14" s="19" t="s">
        <v>4</v>
      </c>
      <c r="B14" s="14">
        <v>1</v>
      </c>
      <c r="C14" s="20">
        <v>1</v>
      </c>
      <c r="D14" s="21">
        <v>0.97899999999999998</v>
      </c>
      <c r="E14" s="22">
        <v>98.4</v>
      </c>
      <c r="F14" s="22">
        <v>97.7</v>
      </c>
      <c r="G14" s="23">
        <v>1</v>
      </c>
      <c r="H14" s="22">
        <v>0.45900000000000002</v>
      </c>
    </row>
    <row r="15" spans="1:11" ht="31.5" x14ac:dyDescent="0.25">
      <c r="A15" s="19" t="s">
        <v>5</v>
      </c>
      <c r="B15" s="14">
        <v>1</v>
      </c>
      <c r="C15" s="20">
        <v>1</v>
      </c>
      <c r="D15" s="21">
        <v>0.97099999999999997</v>
      </c>
      <c r="E15" s="22">
        <v>82.5</v>
      </c>
      <c r="F15" s="22">
        <v>81.3</v>
      </c>
      <c r="G15" s="23">
        <v>1</v>
      </c>
      <c r="H15" s="22">
        <v>0.23</v>
      </c>
    </row>
    <row r="16" spans="1:11" ht="31.5" x14ac:dyDescent="0.25">
      <c r="A16" s="19" t="s">
        <v>6</v>
      </c>
      <c r="B16" s="14">
        <v>96</v>
      </c>
      <c r="C16" s="20">
        <v>0.96399999999999997</v>
      </c>
      <c r="D16" s="21">
        <v>0.93799999999999994</v>
      </c>
      <c r="E16" s="22">
        <v>35.6</v>
      </c>
      <c r="F16" s="22">
        <v>36.9</v>
      </c>
      <c r="G16" s="23">
        <f t="shared" ref="G16" si="0">E16/F16</f>
        <v>0.964769647696477</v>
      </c>
      <c r="H16" s="22">
        <v>0.121</v>
      </c>
    </row>
    <row r="17" spans="1:9" x14ac:dyDescent="0.25">
      <c r="A17" s="84"/>
      <c r="B17" s="85"/>
      <c r="C17" s="85"/>
      <c r="D17" s="85"/>
      <c r="E17" s="85"/>
      <c r="F17" s="85"/>
      <c r="G17" s="85"/>
      <c r="H17" s="86"/>
    </row>
    <row r="18" spans="1:9" s="7" customFormat="1" x14ac:dyDescent="0.25">
      <c r="A18" s="10" t="s">
        <v>17</v>
      </c>
      <c r="B18" s="11">
        <v>99</v>
      </c>
      <c r="C18" s="16">
        <v>0.97099999999999997</v>
      </c>
      <c r="D18" s="17">
        <v>0.95599999999999996</v>
      </c>
      <c r="E18" s="13"/>
      <c r="F18" s="13"/>
      <c r="G18" s="18"/>
      <c r="H18" s="13"/>
      <c r="I18" s="7">
        <f>(G19*H19) + (G20*H20)</f>
        <v>0.96762999999999988</v>
      </c>
    </row>
    <row r="19" spans="1:9" x14ac:dyDescent="0.25">
      <c r="A19" s="19" t="s">
        <v>7</v>
      </c>
      <c r="B19" s="14">
        <v>110</v>
      </c>
      <c r="C19" s="20">
        <v>0.94299999999999995</v>
      </c>
      <c r="D19" s="21">
        <v>0.92</v>
      </c>
      <c r="E19" s="22"/>
      <c r="F19" s="22"/>
      <c r="G19" s="23">
        <v>0.94</v>
      </c>
      <c r="H19" s="22">
        <v>0.69299999999999995</v>
      </c>
    </row>
    <row r="20" spans="1:9" x14ac:dyDescent="0.25">
      <c r="A20" s="19" t="s">
        <v>8</v>
      </c>
      <c r="B20" s="14">
        <v>105</v>
      </c>
      <c r="C20" s="20">
        <v>1.0329999999999999</v>
      </c>
      <c r="D20" s="21">
        <v>1.0369999999999999</v>
      </c>
      <c r="E20" s="22">
        <v>63.2</v>
      </c>
      <c r="F20" s="22">
        <v>61.2</v>
      </c>
      <c r="G20" s="23">
        <v>1.03</v>
      </c>
      <c r="H20" s="22">
        <v>0.307</v>
      </c>
    </row>
    <row r="21" spans="1:9" x14ac:dyDescent="0.25">
      <c r="A21" s="84"/>
      <c r="B21" s="85"/>
      <c r="C21" s="85"/>
      <c r="D21" s="85"/>
      <c r="E21" s="85"/>
      <c r="F21" s="85"/>
      <c r="G21" s="85"/>
      <c r="H21" s="86"/>
    </row>
    <row r="22" spans="1:9" s="7" customFormat="1" ht="31.5" x14ac:dyDescent="0.25">
      <c r="A22" s="10" t="s">
        <v>18</v>
      </c>
      <c r="B22" s="11">
        <v>119</v>
      </c>
      <c r="C22" s="16">
        <v>8.6999999999999994E-2</v>
      </c>
      <c r="D22" s="17">
        <v>0.22700000000000001</v>
      </c>
      <c r="E22" s="13"/>
      <c r="F22" s="13"/>
      <c r="G22" s="18"/>
      <c r="H22" s="13"/>
      <c r="I22" s="7">
        <f>(G23*H23) + (G24*H24) + (G25*H25)</f>
        <v>8.7322672272982835E-2</v>
      </c>
    </row>
    <row r="23" spans="1:9" x14ac:dyDescent="0.25">
      <c r="A23" s="19" t="s">
        <v>9</v>
      </c>
      <c r="B23" s="15">
        <v>107</v>
      </c>
      <c r="C23" s="20">
        <v>0.17599999999999999</v>
      </c>
      <c r="D23" s="21">
        <v>0.27900000000000003</v>
      </c>
      <c r="E23" s="22">
        <v>14.9</v>
      </c>
      <c r="F23" s="22">
        <v>85.1</v>
      </c>
      <c r="G23" s="23">
        <f>E23/F23</f>
        <v>0.17508813160987075</v>
      </c>
      <c r="H23" s="22">
        <v>0.31</v>
      </c>
    </row>
    <row r="24" spans="1:9" ht="31.5" x14ac:dyDescent="0.25">
      <c r="A24" s="19" t="s">
        <v>10</v>
      </c>
      <c r="B24" s="15">
        <v>104</v>
      </c>
      <c r="C24" s="20">
        <v>0.13300000000000001</v>
      </c>
      <c r="D24" s="21">
        <v>0.20899999999999999</v>
      </c>
      <c r="E24" s="22">
        <v>11.8</v>
      </c>
      <c r="F24" s="22">
        <v>88.2</v>
      </c>
      <c r="G24" s="23">
        <f>E24/F24</f>
        <v>0.13378684807256236</v>
      </c>
      <c r="H24" s="22">
        <v>0.247</v>
      </c>
    </row>
    <row r="25" spans="1:9" ht="31.5" x14ac:dyDescent="0.25">
      <c r="A25" s="19" t="s">
        <v>19</v>
      </c>
      <c r="B25" s="14">
        <v>69</v>
      </c>
      <c r="C25" s="20">
        <v>0</v>
      </c>
      <c r="D25" s="21">
        <v>0.2</v>
      </c>
      <c r="E25" s="22">
        <v>0</v>
      </c>
      <c r="F25" s="22">
        <v>50</v>
      </c>
      <c r="G25" s="23">
        <v>0</v>
      </c>
      <c r="H25" s="22">
        <v>0.443</v>
      </c>
    </row>
    <row r="26" spans="1:9" x14ac:dyDescent="0.25">
      <c r="B26" s="4"/>
      <c r="G26" s="8"/>
    </row>
    <row r="27" spans="1:9" x14ac:dyDescent="0.25">
      <c r="B27" s="4"/>
    </row>
    <row r="28" spans="1:9" x14ac:dyDescent="0.25">
      <c r="B28" s="4"/>
    </row>
    <row r="29" spans="1:9" x14ac:dyDescent="0.25">
      <c r="B29" s="4"/>
    </row>
    <row r="30" spans="1:9" x14ac:dyDescent="0.25">
      <c r="B30" s="4"/>
    </row>
    <row r="31" spans="1:9" x14ac:dyDescent="0.25">
      <c r="B31" s="4"/>
    </row>
    <row r="32" spans="1:9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4"/>
    </row>
    <row r="45" spans="2:2" x14ac:dyDescent="0.25">
      <c r="B45" s="4"/>
    </row>
    <row r="46" spans="2:2" x14ac:dyDescent="0.25">
      <c r="B46" s="4"/>
    </row>
    <row r="47" spans="2:2" x14ac:dyDescent="0.25">
      <c r="B47" s="4"/>
    </row>
    <row r="48" spans="2: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</sheetData>
  <mergeCells count="3">
    <mergeCell ref="A11:H11"/>
    <mergeCell ref="A17:H17"/>
    <mergeCell ref="A21:H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3" workbookViewId="0">
      <selection activeCell="G7" sqref="G7"/>
    </sheetView>
  </sheetViews>
  <sheetFormatPr defaultColWidth="9.28515625" defaultRowHeight="15.75" x14ac:dyDescent="0.25"/>
  <cols>
    <col min="1" max="1" width="27.140625" style="9" customWidth="1"/>
    <col min="2" max="2" width="7.42578125" style="5" customWidth="1"/>
    <col min="3" max="3" width="7.140625" style="6" customWidth="1"/>
    <col min="4" max="4" width="7.28515625" style="1" customWidth="1"/>
    <col min="5" max="5" width="7.42578125" style="1" customWidth="1"/>
    <col min="6" max="6" width="9.140625" style="1" customWidth="1"/>
    <col min="7" max="7" width="7.7109375" style="1" customWidth="1"/>
    <col min="8" max="8" width="7.85546875" style="1" customWidth="1"/>
    <col min="9" max="10" width="9.28515625" style="1"/>
    <col min="11" max="11" width="9.5703125" style="1" bestFit="1" customWidth="1"/>
    <col min="12" max="16384" width="9.28515625" style="1"/>
  </cols>
  <sheetData>
    <row r="1" spans="1:11" x14ac:dyDescent="0.25">
      <c r="B1" s="5" t="s">
        <v>11</v>
      </c>
    </row>
    <row r="3" spans="1:11" x14ac:dyDescent="0.25">
      <c r="A3" s="9" t="s">
        <v>12</v>
      </c>
      <c r="B3" s="3"/>
    </row>
    <row r="4" spans="1:11" s="2" customFormat="1" x14ac:dyDescent="0.25">
      <c r="A4" s="10"/>
      <c r="B4" s="11" t="s">
        <v>20</v>
      </c>
      <c r="C4" s="12" t="s">
        <v>21</v>
      </c>
      <c r="D4" s="13" t="s">
        <v>22</v>
      </c>
      <c r="E4" s="13" t="s">
        <v>23</v>
      </c>
      <c r="F4" s="13" t="s">
        <v>24</v>
      </c>
      <c r="G4" s="13" t="s">
        <v>25</v>
      </c>
      <c r="H4" s="13" t="s">
        <v>26</v>
      </c>
    </row>
    <row r="5" spans="1:11" s="7" customFormat="1" ht="47.25" x14ac:dyDescent="0.25">
      <c r="A5" s="10" t="s">
        <v>13</v>
      </c>
      <c r="B5" s="11">
        <v>135</v>
      </c>
      <c r="C5" s="16">
        <v>0.41299999999999998</v>
      </c>
      <c r="D5" s="17">
        <v>0.58499999999999996</v>
      </c>
      <c r="E5" s="13"/>
      <c r="F5" s="13"/>
      <c r="G5" s="18"/>
      <c r="H5" s="13"/>
      <c r="I5" s="7">
        <f>(G6*H6) + (G7*H7) + (G8*H8) + (G9*H9) + (G10*H10)</f>
        <v>0.42343443668962766</v>
      </c>
    </row>
    <row r="6" spans="1:11" x14ac:dyDescent="0.25">
      <c r="A6" s="19" t="s">
        <v>14</v>
      </c>
      <c r="B6" s="14">
        <v>138</v>
      </c>
      <c r="C6" s="20">
        <v>0.31</v>
      </c>
      <c r="D6" s="21">
        <v>0.66700000000000004</v>
      </c>
      <c r="E6" s="22">
        <v>24.9</v>
      </c>
      <c r="F6" s="22">
        <v>80.400000000000006</v>
      </c>
      <c r="G6" s="23">
        <f>E6/F6</f>
        <v>0.30970149253731338</v>
      </c>
      <c r="H6" s="22">
        <v>0.19900000000000001</v>
      </c>
    </row>
    <row r="7" spans="1:11" ht="31.5" x14ac:dyDescent="0.25">
      <c r="A7" s="19" t="s">
        <v>15</v>
      </c>
      <c r="B7" s="14">
        <v>58</v>
      </c>
      <c r="C7" s="20">
        <v>0.66400000000000003</v>
      </c>
      <c r="D7" s="21">
        <v>0.63400000000000001</v>
      </c>
      <c r="E7" s="22"/>
      <c r="F7" s="22"/>
      <c r="G7" s="21">
        <v>0.66400000000000003</v>
      </c>
      <c r="H7" s="22">
        <v>0.31</v>
      </c>
    </row>
    <row r="8" spans="1:11" ht="31.5" x14ac:dyDescent="0.25">
      <c r="A8" s="19" t="s">
        <v>0</v>
      </c>
      <c r="B8" s="14">
        <v>131</v>
      </c>
      <c r="C8" s="20">
        <v>0.28499999999999998</v>
      </c>
      <c r="D8" s="21">
        <v>0.50900000000000001</v>
      </c>
      <c r="E8" s="24">
        <v>4911</v>
      </c>
      <c r="F8" s="24">
        <v>17215</v>
      </c>
      <c r="G8" s="23">
        <f>E8/F8</f>
        <v>0.28527446993900668</v>
      </c>
      <c r="H8" s="22">
        <v>0.221</v>
      </c>
      <c r="K8" s="8">
        <f>(I5+I12+I18+I22)/4</f>
        <v>0.60987851671058968</v>
      </c>
    </row>
    <row r="9" spans="1:11" ht="31.5" x14ac:dyDescent="0.25">
      <c r="A9" s="19" t="s">
        <v>1</v>
      </c>
      <c r="B9" s="14">
        <v>122</v>
      </c>
      <c r="C9" s="20">
        <v>6.9000000000000006E-2</v>
      </c>
      <c r="D9" s="21">
        <v>0.32</v>
      </c>
      <c r="E9" s="22">
        <f>Summary!E6</f>
        <v>12</v>
      </c>
      <c r="F9" s="22">
        <f>100-E9</f>
        <v>88</v>
      </c>
      <c r="G9" s="23">
        <f>E9/F9</f>
        <v>0.13636363636363635</v>
      </c>
      <c r="H9" s="22">
        <v>0.14899999999999999</v>
      </c>
    </row>
    <row r="10" spans="1:11" ht="31.5" x14ac:dyDescent="0.25">
      <c r="A10" s="19" t="s">
        <v>2</v>
      </c>
      <c r="B10" s="14">
        <v>106</v>
      </c>
      <c r="C10" s="20">
        <v>0.60099999999999998</v>
      </c>
      <c r="D10" s="21">
        <v>0.75800000000000001</v>
      </c>
      <c r="E10" s="22">
        <v>37.5</v>
      </c>
      <c r="F10" s="22">
        <v>62.5</v>
      </c>
      <c r="G10" s="23">
        <f>E10/F10</f>
        <v>0.6</v>
      </c>
      <c r="H10" s="22">
        <v>0.121</v>
      </c>
    </row>
    <row r="11" spans="1:11" x14ac:dyDescent="0.25">
      <c r="A11" s="84"/>
      <c r="B11" s="85"/>
      <c r="C11" s="85"/>
      <c r="D11" s="85"/>
      <c r="E11" s="85"/>
      <c r="F11" s="85"/>
      <c r="G11" s="85"/>
      <c r="H11" s="86"/>
    </row>
    <row r="12" spans="1:11" s="7" customFormat="1" ht="31.5" x14ac:dyDescent="0.25">
      <c r="A12" s="10" t="s">
        <v>16</v>
      </c>
      <c r="B12" s="11">
        <v>104</v>
      </c>
      <c r="C12" s="16">
        <v>0.96</v>
      </c>
      <c r="D12" s="17">
        <v>0.95299999999999996</v>
      </c>
      <c r="E12" s="13"/>
      <c r="F12" s="13"/>
      <c r="G12" s="18"/>
      <c r="H12" s="13"/>
      <c r="I12" s="7">
        <f>(G13*H13) + (G14*H14) + (G15*H15) + (G16*H16)</f>
        <v>0.96112695787974833</v>
      </c>
    </row>
    <row r="13" spans="1:11" x14ac:dyDescent="0.25">
      <c r="A13" s="19" t="s">
        <v>3</v>
      </c>
      <c r="B13" s="14">
        <v>113</v>
      </c>
      <c r="C13" s="20">
        <v>0.81299999999999994</v>
      </c>
      <c r="D13" s="21">
        <v>0.88300000000000001</v>
      </c>
      <c r="E13" s="22">
        <v>67.2</v>
      </c>
      <c r="F13" s="22">
        <v>82.6</v>
      </c>
      <c r="G13" s="23">
        <f>E13/F13</f>
        <v>0.81355932203389836</v>
      </c>
      <c r="H13" s="22">
        <v>0.191</v>
      </c>
    </row>
    <row r="14" spans="1:11" ht="31.5" x14ac:dyDescent="0.25">
      <c r="A14" s="19" t="s">
        <v>4</v>
      </c>
      <c r="B14" s="14">
        <v>1</v>
      </c>
      <c r="C14" s="20">
        <v>1</v>
      </c>
      <c r="D14" s="21">
        <v>0.97899999999999998</v>
      </c>
      <c r="E14" s="22">
        <v>98.4</v>
      </c>
      <c r="F14" s="22">
        <v>97.7</v>
      </c>
      <c r="G14" s="23">
        <v>1</v>
      </c>
      <c r="H14" s="22">
        <v>0.45900000000000002</v>
      </c>
    </row>
    <row r="15" spans="1:11" ht="31.5" x14ac:dyDescent="0.25">
      <c r="A15" s="19" t="s">
        <v>5</v>
      </c>
      <c r="B15" s="14">
        <v>1</v>
      </c>
      <c r="C15" s="20">
        <v>1</v>
      </c>
      <c r="D15" s="21">
        <v>0.97099999999999997</v>
      </c>
      <c r="E15" s="22">
        <v>82.5</v>
      </c>
      <c r="F15" s="22">
        <v>81.3</v>
      </c>
      <c r="G15" s="23">
        <v>1</v>
      </c>
      <c r="H15" s="22">
        <v>0.23</v>
      </c>
    </row>
    <row r="16" spans="1:11" ht="31.5" x14ac:dyDescent="0.25">
      <c r="A16" s="19" t="s">
        <v>6</v>
      </c>
      <c r="B16" s="14">
        <v>96</v>
      </c>
      <c r="C16" s="20">
        <v>0.96399999999999997</v>
      </c>
      <c r="D16" s="21">
        <v>0.93799999999999994</v>
      </c>
      <c r="E16" s="22">
        <v>35.6</v>
      </c>
      <c r="F16" s="22">
        <v>36.9</v>
      </c>
      <c r="G16" s="23">
        <f t="shared" ref="G16" si="0">E16/F16</f>
        <v>0.964769647696477</v>
      </c>
      <c r="H16" s="22">
        <v>0.121</v>
      </c>
    </row>
    <row r="17" spans="1:9" x14ac:dyDescent="0.25">
      <c r="A17" s="84"/>
      <c r="B17" s="85"/>
      <c r="C17" s="85"/>
      <c r="D17" s="85"/>
      <c r="E17" s="85"/>
      <c r="F17" s="85"/>
      <c r="G17" s="85"/>
      <c r="H17" s="86"/>
    </row>
    <row r="18" spans="1:9" s="7" customFormat="1" x14ac:dyDescent="0.25">
      <c r="A18" s="10" t="s">
        <v>17</v>
      </c>
      <c r="B18" s="11">
        <v>99</v>
      </c>
      <c r="C18" s="16">
        <v>0.97099999999999997</v>
      </c>
      <c r="D18" s="17">
        <v>0.95599999999999996</v>
      </c>
      <c r="E18" s="13"/>
      <c r="F18" s="13"/>
      <c r="G18" s="18"/>
      <c r="H18" s="13"/>
      <c r="I18" s="7">
        <f>(G19*H19) + (G20*H20)</f>
        <v>0.96762999999999988</v>
      </c>
    </row>
    <row r="19" spans="1:9" x14ac:dyDescent="0.25">
      <c r="A19" s="19" t="s">
        <v>7</v>
      </c>
      <c r="B19" s="14">
        <v>110</v>
      </c>
      <c r="C19" s="20">
        <v>0.94299999999999995</v>
      </c>
      <c r="D19" s="21">
        <v>0.92</v>
      </c>
      <c r="E19" s="22"/>
      <c r="F19" s="22"/>
      <c r="G19" s="23">
        <v>0.94</v>
      </c>
      <c r="H19" s="22">
        <v>0.69299999999999995</v>
      </c>
    </row>
    <row r="20" spans="1:9" x14ac:dyDescent="0.25">
      <c r="A20" s="19" t="s">
        <v>8</v>
      </c>
      <c r="B20" s="14">
        <v>105</v>
      </c>
      <c r="C20" s="20">
        <v>1.0329999999999999</v>
      </c>
      <c r="D20" s="21">
        <v>1.0369999999999999</v>
      </c>
      <c r="E20" s="22">
        <v>63.2</v>
      </c>
      <c r="F20" s="22">
        <v>61.2</v>
      </c>
      <c r="G20" s="23">
        <v>1.03</v>
      </c>
      <c r="H20" s="22">
        <v>0.307</v>
      </c>
    </row>
    <row r="21" spans="1:9" x14ac:dyDescent="0.25">
      <c r="A21" s="84"/>
      <c r="B21" s="85"/>
      <c r="C21" s="85"/>
      <c r="D21" s="85"/>
      <c r="E21" s="85"/>
      <c r="F21" s="85"/>
      <c r="G21" s="85"/>
      <c r="H21" s="86"/>
    </row>
    <row r="22" spans="1:9" s="7" customFormat="1" ht="31.5" x14ac:dyDescent="0.25">
      <c r="A22" s="10" t="s">
        <v>18</v>
      </c>
      <c r="B22" s="11">
        <v>119</v>
      </c>
      <c r="C22" s="16">
        <v>8.6999999999999994E-2</v>
      </c>
      <c r="D22" s="17">
        <v>0.22700000000000001</v>
      </c>
      <c r="E22" s="13"/>
      <c r="F22" s="13"/>
      <c r="G22" s="18"/>
      <c r="H22" s="13"/>
      <c r="I22" s="7">
        <f>(G23*H23) + (G24*H24) + (G25*H25)</f>
        <v>8.7322672272982835E-2</v>
      </c>
    </row>
    <row r="23" spans="1:9" x14ac:dyDescent="0.25">
      <c r="A23" s="19" t="s">
        <v>9</v>
      </c>
      <c r="B23" s="15">
        <v>107</v>
      </c>
      <c r="C23" s="20">
        <v>0.17599999999999999</v>
      </c>
      <c r="D23" s="21">
        <v>0.27900000000000003</v>
      </c>
      <c r="E23" s="22">
        <v>14.9</v>
      </c>
      <c r="F23" s="22">
        <v>85.1</v>
      </c>
      <c r="G23" s="23">
        <f>E23/F23</f>
        <v>0.17508813160987075</v>
      </c>
      <c r="H23" s="22">
        <v>0.31</v>
      </c>
    </row>
    <row r="24" spans="1:9" ht="31.5" x14ac:dyDescent="0.25">
      <c r="A24" s="19" t="s">
        <v>10</v>
      </c>
      <c r="B24" s="15">
        <v>104</v>
      </c>
      <c r="C24" s="20">
        <v>0.13300000000000001</v>
      </c>
      <c r="D24" s="21">
        <v>0.20899999999999999</v>
      </c>
      <c r="E24" s="22">
        <v>11.8</v>
      </c>
      <c r="F24" s="22">
        <v>88.2</v>
      </c>
      <c r="G24" s="23">
        <f>E24/F24</f>
        <v>0.13378684807256236</v>
      </c>
      <c r="H24" s="22">
        <v>0.247</v>
      </c>
    </row>
    <row r="25" spans="1:9" ht="31.5" x14ac:dyDescent="0.25">
      <c r="A25" s="19" t="s">
        <v>19</v>
      </c>
      <c r="B25" s="14">
        <v>69</v>
      </c>
      <c r="C25" s="20">
        <v>0</v>
      </c>
      <c r="D25" s="21">
        <v>0.2</v>
      </c>
      <c r="E25" s="22">
        <v>0</v>
      </c>
      <c r="F25" s="22">
        <v>50</v>
      </c>
      <c r="G25" s="23">
        <v>0</v>
      </c>
      <c r="H25" s="22">
        <v>0.443</v>
      </c>
    </row>
    <row r="26" spans="1:9" x14ac:dyDescent="0.25">
      <c r="B26" s="4"/>
      <c r="G26" s="8"/>
    </row>
    <row r="27" spans="1:9" x14ac:dyDescent="0.25">
      <c r="B27" s="4"/>
    </row>
    <row r="28" spans="1:9" x14ac:dyDescent="0.25">
      <c r="B28" s="4"/>
    </row>
    <row r="29" spans="1:9" x14ac:dyDescent="0.25">
      <c r="B29" s="4"/>
    </row>
    <row r="30" spans="1:9" x14ac:dyDescent="0.25">
      <c r="B30" s="4"/>
    </row>
    <row r="31" spans="1:9" x14ac:dyDescent="0.25">
      <c r="B31" s="4"/>
    </row>
    <row r="32" spans="1:9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4"/>
    </row>
    <row r="45" spans="2:2" x14ac:dyDescent="0.25">
      <c r="B45" s="4"/>
    </row>
    <row r="46" spans="2:2" x14ac:dyDescent="0.25">
      <c r="B46" s="4"/>
    </row>
    <row r="47" spans="2:2" x14ac:dyDescent="0.25">
      <c r="B47" s="4"/>
    </row>
    <row r="48" spans="2: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</sheetData>
  <mergeCells count="3">
    <mergeCell ref="A11:H11"/>
    <mergeCell ref="A17:H17"/>
    <mergeCell ref="A21:H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3" workbookViewId="0">
      <selection activeCell="G7" sqref="G7"/>
    </sheetView>
  </sheetViews>
  <sheetFormatPr defaultColWidth="9.28515625" defaultRowHeight="15.75" x14ac:dyDescent="0.25"/>
  <cols>
    <col min="1" max="1" width="27.140625" style="9" customWidth="1"/>
    <col min="2" max="2" width="7.42578125" style="5" customWidth="1"/>
    <col min="3" max="3" width="7.140625" style="6" customWidth="1"/>
    <col min="4" max="4" width="7.28515625" style="1" customWidth="1"/>
    <col min="5" max="5" width="7.42578125" style="1" customWidth="1"/>
    <col min="6" max="6" width="9.140625" style="1" customWidth="1"/>
    <col min="7" max="7" width="7.7109375" style="1" customWidth="1"/>
    <col min="8" max="8" width="7.85546875" style="1" customWidth="1"/>
    <col min="9" max="10" width="9.28515625" style="1"/>
    <col min="11" max="11" width="9.5703125" style="1" bestFit="1" customWidth="1"/>
    <col min="12" max="16384" width="9.28515625" style="1"/>
  </cols>
  <sheetData>
    <row r="1" spans="1:11" x14ac:dyDescent="0.25">
      <c r="B1" s="5" t="s">
        <v>11</v>
      </c>
    </row>
    <row r="3" spans="1:11" x14ac:dyDescent="0.25">
      <c r="A3" s="9" t="s">
        <v>12</v>
      </c>
      <c r="B3" s="3"/>
    </row>
    <row r="4" spans="1:11" s="2" customFormat="1" x14ac:dyDescent="0.25">
      <c r="A4" s="10"/>
      <c r="B4" s="11" t="s">
        <v>20</v>
      </c>
      <c r="C4" s="12" t="s">
        <v>21</v>
      </c>
      <c r="D4" s="13" t="s">
        <v>22</v>
      </c>
      <c r="E4" s="13" t="s">
        <v>23</v>
      </c>
      <c r="F4" s="13" t="s">
        <v>24</v>
      </c>
      <c r="G4" s="13" t="s">
        <v>25</v>
      </c>
      <c r="H4" s="13" t="s">
        <v>26</v>
      </c>
    </row>
    <row r="5" spans="1:11" s="7" customFormat="1" ht="47.25" x14ac:dyDescent="0.25">
      <c r="A5" s="10" t="s">
        <v>13</v>
      </c>
      <c r="B5" s="11">
        <v>135</v>
      </c>
      <c r="C5" s="16">
        <v>0.41299999999999998</v>
      </c>
      <c r="D5" s="17">
        <v>0.58499999999999996</v>
      </c>
      <c r="E5" s="13"/>
      <c r="F5" s="13"/>
      <c r="G5" s="18"/>
      <c r="H5" s="13"/>
      <c r="I5" s="7">
        <f>(G6*H6) + (G7*H7) + (G8*H8) + (G9*H9) + (G10*H10)</f>
        <v>0.43582357194461663</v>
      </c>
    </row>
    <row r="6" spans="1:11" x14ac:dyDescent="0.25">
      <c r="A6" s="19" t="s">
        <v>14</v>
      </c>
      <c r="B6" s="14">
        <v>138</v>
      </c>
      <c r="C6" s="20">
        <v>0.31</v>
      </c>
      <c r="D6" s="21">
        <v>0.66700000000000004</v>
      </c>
      <c r="E6" s="22">
        <v>24.9</v>
      </c>
      <c r="F6" s="22">
        <v>80.400000000000006</v>
      </c>
      <c r="G6" s="23">
        <f>E6/F6</f>
        <v>0.30970149253731338</v>
      </c>
      <c r="H6" s="22">
        <v>0.19900000000000001</v>
      </c>
    </row>
    <row r="7" spans="1:11" ht="31.5" x14ac:dyDescent="0.25">
      <c r="A7" s="19" t="s">
        <v>15</v>
      </c>
      <c r="B7" s="14">
        <v>58</v>
      </c>
      <c r="C7" s="20">
        <v>0.66400000000000003</v>
      </c>
      <c r="D7" s="21">
        <v>0.63400000000000001</v>
      </c>
      <c r="E7" s="22"/>
      <c r="F7" s="22"/>
      <c r="G7" s="21">
        <v>0.66400000000000003</v>
      </c>
      <c r="H7" s="22">
        <v>0.31</v>
      </c>
    </row>
    <row r="8" spans="1:11" ht="31.5" x14ac:dyDescent="0.25">
      <c r="A8" s="19" t="s">
        <v>0</v>
      </c>
      <c r="B8" s="14">
        <v>131</v>
      </c>
      <c r="C8" s="20">
        <v>0.28499999999999998</v>
      </c>
      <c r="D8" s="21">
        <v>0.50900000000000001</v>
      </c>
      <c r="E8" s="24">
        <v>4911</v>
      </c>
      <c r="F8" s="24">
        <v>17215</v>
      </c>
      <c r="G8" s="23">
        <f>E8/F8</f>
        <v>0.28527446993900668</v>
      </c>
      <c r="H8" s="22">
        <v>0.221</v>
      </c>
      <c r="K8" s="8">
        <f>(I5+I12+I18+I22)/4</f>
        <v>0.61297580052433698</v>
      </c>
    </row>
    <row r="9" spans="1:11" ht="31.5" x14ac:dyDescent="0.25">
      <c r="A9" s="19" t="s">
        <v>1</v>
      </c>
      <c r="B9" s="14">
        <v>122</v>
      </c>
      <c r="C9" s="20">
        <v>6.9000000000000006E-2</v>
      </c>
      <c r="D9" s="21">
        <v>0.32</v>
      </c>
      <c r="E9" s="22">
        <f>Summary!E7</f>
        <v>18</v>
      </c>
      <c r="F9" s="22">
        <f>100-E9</f>
        <v>82</v>
      </c>
      <c r="G9" s="23">
        <f>E9/F9</f>
        <v>0.21951219512195122</v>
      </c>
      <c r="H9" s="22">
        <v>0.14899999999999999</v>
      </c>
    </row>
    <row r="10" spans="1:11" ht="31.5" x14ac:dyDescent="0.25">
      <c r="A10" s="19" t="s">
        <v>2</v>
      </c>
      <c r="B10" s="14">
        <v>106</v>
      </c>
      <c r="C10" s="20">
        <v>0.60099999999999998</v>
      </c>
      <c r="D10" s="21">
        <v>0.75800000000000001</v>
      </c>
      <c r="E10" s="22">
        <v>37.5</v>
      </c>
      <c r="F10" s="22">
        <v>62.5</v>
      </c>
      <c r="G10" s="23">
        <f>E10/F10</f>
        <v>0.6</v>
      </c>
      <c r="H10" s="22">
        <v>0.121</v>
      </c>
    </row>
    <row r="11" spans="1:11" x14ac:dyDescent="0.25">
      <c r="A11" s="84"/>
      <c r="B11" s="85"/>
      <c r="C11" s="85"/>
      <c r="D11" s="85"/>
      <c r="E11" s="85"/>
      <c r="F11" s="85"/>
      <c r="G11" s="85"/>
      <c r="H11" s="86"/>
    </row>
    <row r="12" spans="1:11" s="7" customFormat="1" ht="31.5" x14ac:dyDescent="0.25">
      <c r="A12" s="10" t="s">
        <v>16</v>
      </c>
      <c r="B12" s="11">
        <v>104</v>
      </c>
      <c r="C12" s="16">
        <v>0.96</v>
      </c>
      <c r="D12" s="17">
        <v>0.95299999999999996</v>
      </c>
      <c r="E12" s="13"/>
      <c r="F12" s="13"/>
      <c r="G12" s="18"/>
      <c r="H12" s="13"/>
      <c r="I12" s="7">
        <f>(G13*H13) + (G14*H14) + (G15*H15) + (G16*H16)</f>
        <v>0.96112695787974833</v>
      </c>
    </row>
    <row r="13" spans="1:11" x14ac:dyDescent="0.25">
      <c r="A13" s="19" t="s">
        <v>3</v>
      </c>
      <c r="B13" s="14">
        <v>113</v>
      </c>
      <c r="C13" s="20">
        <v>0.81299999999999994</v>
      </c>
      <c r="D13" s="21">
        <v>0.88300000000000001</v>
      </c>
      <c r="E13" s="22">
        <v>67.2</v>
      </c>
      <c r="F13" s="22">
        <v>82.6</v>
      </c>
      <c r="G13" s="23">
        <f>E13/F13</f>
        <v>0.81355932203389836</v>
      </c>
      <c r="H13" s="22">
        <v>0.191</v>
      </c>
    </row>
    <row r="14" spans="1:11" ht="31.5" x14ac:dyDescent="0.25">
      <c r="A14" s="19" t="s">
        <v>4</v>
      </c>
      <c r="B14" s="14">
        <v>1</v>
      </c>
      <c r="C14" s="20">
        <v>1</v>
      </c>
      <c r="D14" s="21">
        <v>0.97899999999999998</v>
      </c>
      <c r="E14" s="22">
        <v>98.4</v>
      </c>
      <c r="F14" s="22">
        <v>97.7</v>
      </c>
      <c r="G14" s="23">
        <v>1</v>
      </c>
      <c r="H14" s="22">
        <v>0.45900000000000002</v>
      </c>
    </row>
    <row r="15" spans="1:11" ht="31.5" x14ac:dyDescent="0.25">
      <c r="A15" s="19" t="s">
        <v>5</v>
      </c>
      <c r="B15" s="14">
        <v>1</v>
      </c>
      <c r="C15" s="20">
        <v>1</v>
      </c>
      <c r="D15" s="21">
        <v>0.97099999999999997</v>
      </c>
      <c r="E15" s="22">
        <v>82.5</v>
      </c>
      <c r="F15" s="22">
        <v>81.3</v>
      </c>
      <c r="G15" s="23">
        <v>1</v>
      </c>
      <c r="H15" s="22">
        <v>0.23</v>
      </c>
    </row>
    <row r="16" spans="1:11" ht="31.5" x14ac:dyDescent="0.25">
      <c r="A16" s="19" t="s">
        <v>6</v>
      </c>
      <c r="B16" s="14">
        <v>96</v>
      </c>
      <c r="C16" s="20">
        <v>0.96399999999999997</v>
      </c>
      <c r="D16" s="21">
        <v>0.93799999999999994</v>
      </c>
      <c r="E16" s="22">
        <v>35.6</v>
      </c>
      <c r="F16" s="22">
        <v>36.9</v>
      </c>
      <c r="G16" s="23">
        <f t="shared" ref="G16" si="0">E16/F16</f>
        <v>0.964769647696477</v>
      </c>
      <c r="H16" s="22">
        <v>0.121</v>
      </c>
    </row>
    <row r="17" spans="1:9" x14ac:dyDescent="0.25">
      <c r="A17" s="84"/>
      <c r="B17" s="85"/>
      <c r="C17" s="85"/>
      <c r="D17" s="85"/>
      <c r="E17" s="85"/>
      <c r="F17" s="85"/>
      <c r="G17" s="85"/>
      <c r="H17" s="86"/>
    </row>
    <row r="18" spans="1:9" s="7" customFormat="1" x14ac:dyDescent="0.25">
      <c r="A18" s="10" t="s">
        <v>17</v>
      </c>
      <c r="B18" s="11">
        <v>99</v>
      </c>
      <c r="C18" s="16">
        <v>0.97099999999999997</v>
      </c>
      <c r="D18" s="17">
        <v>0.95599999999999996</v>
      </c>
      <c r="E18" s="13"/>
      <c r="F18" s="13"/>
      <c r="G18" s="18"/>
      <c r="H18" s="13"/>
      <c r="I18" s="7">
        <f>(G19*H19) + (G20*H20)</f>
        <v>0.96762999999999988</v>
      </c>
    </row>
    <row r="19" spans="1:9" x14ac:dyDescent="0.25">
      <c r="A19" s="19" t="s">
        <v>7</v>
      </c>
      <c r="B19" s="14">
        <v>110</v>
      </c>
      <c r="C19" s="20">
        <v>0.94299999999999995</v>
      </c>
      <c r="D19" s="21">
        <v>0.92</v>
      </c>
      <c r="E19" s="22"/>
      <c r="F19" s="22"/>
      <c r="G19" s="23">
        <v>0.94</v>
      </c>
      <c r="H19" s="22">
        <v>0.69299999999999995</v>
      </c>
    </row>
    <row r="20" spans="1:9" x14ac:dyDescent="0.25">
      <c r="A20" s="19" t="s">
        <v>8</v>
      </c>
      <c r="B20" s="14">
        <v>105</v>
      </c>
      <c r="C20" s="20">
        <v>1.0329999999999999</v>
      </c>
      <c r="D20" s="21">
        <v>1.0369999999999999</v>
      </c>
      <c r="E20" s="22">
        <v>63.2</v>
      </c>
      <c r="F20" s="22">
        <v>61.2</v>
      </c>
      <c r="G20" s="23">
        <v>1.03</v>
      </c>
      <c r="H20" s="22">
        <v>0.307</v>
      </c>
    </row>
    <row r="21" spans="1:9" x14ac:dyDescent="0.25">
      <c r="A21" s="84"/>
      <c r="B21" s="85"/>
      <c r="C21" s="85"/>
      <c r="D21" s="85"/>
      <c r="E21" s="85"/>
      <c r="F21" s="85"/>
      <c r="G21" s="85"/>
      <c r="H21" s="86"/>
    </row>
    <row r="22" spans="1:9" s="7" customFormat="1" ht="31.5" x14ac:dyDescent="0.25">
      <c r="A22" s="10" t="s">
        <v>18</v>
      </c>
      <c r="B22" s="11">
        <v>119</v>
      </c>
      <c r="C22" s="16">
        <v>8.6999999999999994E-2</v>
      </c>
      <c r="D22" s="17">
        <v>0.22700000000000001</v>
      </c>
      <c r="E22" s="13"/>
      <c r="F22" s="13"/>
      <c r="G22" s="18"/>
      <c r="H22" s="13"/>
      <c r="I22" s="7">
        <f>(G23*H23) + (G24*H24) + (G25*H25)</f>
        <v>8.7322672272982835E-2</v>
      </c>
    </row>
    <row r="23" spans="1:9" x14ac:dyDescent="0.25">
      <c r="A23" s="19" t="s">
        <v>9</v>
      </c>
      <c r="B23" s="15">
        <v>107</v>
      </c>
      <c r="C23" s="20">
        <v>0.17599999999999999</v>
      </c>
      <c r="D23" s="21">
        <v>0.27900000000000003</v>
      </c>
      <c r="E23" s="22">
        <v>14.9</v>
      </c>
      <c r="F23" s="22">
        <v>85.1</v>
      </c>
      <c r="G23" s="23">
        <f>E23/F23</f>
        <v>0.17508813160987075</v>
      </c>
      <c r="H23" s="22">
        <v>0.31</v>
      </c>
    </row>
    <row r="24" spans="1:9" ht="31.5" x14ac:dyDescent="0.25">
      <c r="A24" s="19" t="s">
        <v>10</v>
      </c>
      <c r="B24" s="15">
        <v>104</v>
      </c>
      <c r="C24" s="20">
        <v>0.13300000000000001</v>
      </c>
      <c r="D24" s="21">
        <v>0.20899999999999999</v>
      </c>
      <c r="E24" s="22">
        <v>11.8</v>
      </c>
      <c r="F24" s="22">
        <v>88.2</v>
      </c>
      <c r="G24" s="23">
        <f>E24/F24</f>
        <v>0.13378684807256236</v>
      </c>
      <c r="H24" s="22">
        <v>0.247</v>
      </c>
    </row>
    <row r="25" spans="1:9" ht="31.5" x14ac:dyDescent="0.25">
      <c r="A25" s="19" t="s">
        <v>19</v>
      </c>
      <c r="B25" s="14">
        <v>69</v>
      </c>
      <c r="C25" s="20">
        <v>0</v>
      </c>
      <c r="D25" s="21">
        <v>0.2</v>
      </c>
      <c r="E25" s="22">
        <v>0</v>
      </c>
      <c r="F25" s="22">
        <v>50</v>
      </c>
      <c r="G25" s="23">
        <v>0</v>
      </c>
      <c r="H25" s="22">
        <v>0.443</v>
      </c>
    </row>
    <row r="26" spans="1:9" x14ac:dyDescent="0.25">
      <c r="B26" s="4"/>
      <c r="G26" s="8"/>
    </row>
    <row r="27" spans="1:9" x14ac:dyDescent="0.25">
      <c r="B27" s="4"/>
    </row>
    <row r="28" spans="1:9" x14ac:dyDescent="0.25">
      <c r="B28" s="4"/>
    </row>
    <row r="29" spans="1:9" x14ac:dyDescent="0.25">
      <c r="B29" s="4"/>
    </row>
    <row r="30" spans="1:9" x14ac:dyDescent="0.25">
      <c r="B30" s="4"/>
    </row>
    <row r="31" spans="1:9" x14ac:dyDescent="0.25">
      <c r="B31" s="4"/>
    </row>
    <row r="32" spans="1:9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4"/>
    </row>
    <row r="45" spans="2:2" x14ac:dyDescent="0.25">
      <c r="B45" s="4"/>
    </row>
    <row r="46" spans="2:2" x14ac:dyDescent="0.25">
      <c r="B46" s="4"/>
    </row>
    <row r="47" spans="2:2" x14ac:dyDescent="0.25">
      <c r="B47" s="4"/>
    </row>
    <row r="48" spans="2: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</sheetData>
  <mergeCells count="3">
    <mergeCell ref="A11:H11"/>
    <mergeCell ref="A17:H17"/>
    <mergeCell ref="A21:H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4" workbookViewId="0">
      <selection activeCell="G7" sqref="G7"/>
    </sheetView>
  </sheetViews>
  <sheetFormatPr defaultColWidth="9.28515625" defaultRowHeight="15.75" x14ac:dyDescent="0.25"/>
  <cols>
    <col min="1" max="1" width="27.140625" style="9" customWidth="1"/>
    <col min="2" max="2" width="7.42578125" style="5" customWidth="1"/>
    <col min="3" max="3" width="7.140625" style="6" customWidth="1"/>
    <col min="4" max="4" width="7.28515625" style="1" customWidth="1"/>
    <col min="5" max="5" width="7.42578125" style="1" customWidth="1"/>
    <col min="6" max="6" width="9.140625" style="1" customWidth="1"/>
    <col min="7" max="7" width="7.7109375" style="1" customWidth="1"/>
    <col min="8" max="8" width="7.85546875" style="1" customWidth="1"/>
    <col min="9" max="10" width="9.28515625" style="1"/>
    <col min="11" max="11" width="9.5703125" style="1" bestFit="1" customWidth="1"/>
    <col min="12" max="16384" width="9.28515625" style="1"/>
  </cols>
  <sheetData>
    <row r="1" spans="1:11" x14ac:dyDescent="0.25">
      <c r="B1" s="5" t="s">
        <v>11</v>
      </c>
    </row>
    <row r="3" spans="1:11" x14ac:dyDescent="0.25">
      <c r="A3" s="9" t="s">
        <v>12</v>
      </c>
      <c r="B3" s="3"/>
    </row>
    <row r="4" spans="1:11" s="2" customFormat="1" x14ac:dyDescent="0.25">
      <c r="A4" s="10"/>
      <c r="B4" s="11" t="s">
        <v>20</v>
      </c>
      <c r="C4" s="12" t="s">
        <v>21</v>
      </c>
      <c r="D4" s="13" t="s">
        <v>22</v>
      </c>
      <c r="E4" s="13" t="s">
        <v>23</v>
      </c>
      <c r="F4" s="13" t="s">
        <v>24</v>
      </c>
      <c r="G4" s="13" t="s">
        <v>25</v>
      </c>
      <c r="H4" s="13" t="s">
        <v>26</v>
      </c>
    </row>
    <row r="5" spans="1:11" s="7" customFormat="1" ht="47.25" x14ac:dyDescent="0.25">
      <c r="A5" s="10" t="s">
        <v>13</v>
      </c>
      <c r="B5" s="11">
        <v>135</v>
      </c>
      <c r="C5" s="16">
        <v>0.41299999999999998</v>
      </c>
      <c r="D5" s="17">
        <v>0.58499999999999996</v>
      </c>
      <c r="E5" s="13"/>
      <c r="F5" s="13"/>
      <c r="G5" s="18"/>
      <c r="H5" s="13"/>
      <c r="I5" s="7">
        <f>(G6*H6) + (G7*H7) + (G8*H8) + (G9*H9) + (G10*H10)</f>
        <v>0.41330428905948008</v>
      </c>
    </row>
    <row r="6" spans="1:11" x14ac:dyDescent="0.25">
      <c r="A6" s="19" t="s">
        <v>14</v>
      </c>
      <c r="B6" s="14">
        <v>138</v>
      </c>
      <c r="C6" s="20">
        <v>0.31</v>
      </c>
      <c r="D6" s="21">
        <v>0.66700000000000004</v>
      </c>
      <c r="E6" s="22">
        <v>24.9</v>
      </c>
      <c r="F6" s="22">
        <v>80.400000000000006</v>
      </c>
      <c r="G6" s="23">
        <f>E6/F6</f>
        <v>0.30970149253731338</v>
      </c>
      <c r="H6" s="22">
        <v>0.19900000000000001</v>
      </c>
    </row>
    <row r="7" spans="1:11" ht="31.5" x14ac:dyDescent="0.25">
      <c r="A7" s="19" t="s">
        <v>15</v>
      </c>
      <c r="B7" s="14">
        <v>58</v>
      </c>
      <c r="C7" s="20">
        <v>0.66400000000000003</v>
      </c>
      <c r="D7" s="21">
        <v>0.63400000000000001</v>
      </c>
      <c r="E7" s="22"/>
      <c r="F7" s="22"/>
      <c r="G7" s="21">
        <v>0.66400000000000003</v>
      </c>
      <c r="H7" s="22">
        <v>0.31</v>
      </c>
    </row>
    <row r="8" spans="1:11" ht="31.5" x14ac:dyDescent="0.25">
      <c r="A8" s="19" t="s">
        <v>0</v>
      </c>
      <c r="B8" s="14">
        <v>131</v>
      </c>
      <c r="C8" s="20">
        <v>0.28499999999999998</v>
      </c>
      <c r="D8" s="21">
        <v>0.50900000000000001</v>
      </c>
      <c r="E8" s="24">
        <v>4911</v>
      </c>
      <c r="F8" s="24">
        <v>17215</v>
      </c>
      <c r="G8" s="23">
        <f>E8/F8</f>
        <v>0.28527446993900668</v>
      </c>
      <c r="H8" s="22">
        <v>0.221</v>
      </c>
      <c r="K8" s="8">
        <f>(I5+I12+I18+I22)/4</f>
        <v>0.61452214193457211</v>
      </c>
    </row>
    <row r="9" spans="1:11" ht="31.5" x14ac:dyDescent="0.25">
      <c r="A9" s="19" t="s">
        <v>1</v>
      </c>
      <c r="B9" s="14">
        <v>122</v>
      </c>
      <c r="C9" s="20">
        <v>6.9000000000000006E-2</v>
      </c>
      <c r="D9" s="21">
        <v>0.32</v>
      </c>
      <c r="E9" s="22">
        <v>6.4</v>
      </c>
      <c r="F9" s="22">
        <v>93.6</v>
      </c>
      <c r="G9" s="23">
        <f>E9/F9</f>
        <v>6.8376068376068383E-2</v>
      </c>
      <c r="H9" s="22">
        <v>0.14899999999999999</v>
      </c>
    </row>
    <row r="10" spans="1:11" ht="31.5" x14ac:dyDescent="0.25">
      <c r="A10" s="19" t="s">
        <v>2</v>
      </c>
      <c r="B10" s="14">
        <v>106</v>
      </c>
      <c r="C10" s="20">
        <v>0.60099999999999998</v>
      </c>
      <c r="D10" s="21">
        <v>0.75800000000000001</v>
      </c>
      <c r="E10" s="22">
        <v>37.5</v>
      </c>
      <c r="F10" s="22">
        <v>62.5</v>
      </c>
      <c r="G10" s="23">
        <f>E10/F10</f>
        <v>0.6</v>
      </c>
      <c r="H10" s="22">
        <v>0.121</v>
      </c>
    </row>
    <row r="11" spans="1:11" x14ac:dyDescent="0.25">
      <c r="A11" s="84"/>
      <c r="B11" s="85"/>
      <c r="C11" s="85"/>
      <c r="D11" s="85"/>
      <c r="E11" s="85"/>
      <c r="F11" s="85"/>
      <c r="G11" s="85"/>
      <c r="H11" s="86"/>
    </row>
    <row r="12" spans="1:11" s="7" customFormat="1" ht="31.5" x14ac:dyDescent="0.25">
      <c r="A12" s="10" t="s">
        <v>16</v>
      </c>
      <c r="B12" s="11">
        <v>104</v>
      </c>
      <c r="C12" s="16">
        <v>0.96</v>
      </c>
      <c r="D12" s="17">
        <v>0.95299999999999996</v>
      </c>
      <c r="E12" s="13"/>
      <c r="F12" s="13"/>
      <c r="G12" s="18"/>
      <c r="H12" s="13"/>
      <c r="I12" s="7">
        <f>(G13*H13) + (G14*H14) + (G15*H15) + (G16*H16)</f>
        <v>0.96112695787974833</v>
      </c>
    </row>
    <row r="13" spans="1:11" x14ac:dyDescent="0.25">
      <c r="A13" s="19" t="s">
        <v>3</v>
      </c>
      <c r="B13" s="14">
        <v>113</v>
      </c>
      <c r="C13" s="20">
        <v>0.81299999999999994</v>
      </c>
      <c r="D13" s="21">
        <v>0.88300000000000001</v>
      </c>
      <c r="E13" s="22">
        <v>67.2</v>
      </c>
      <c r="F13" s="22">
        <v>82.6</v>
      </c>
      <c r="G13" s="23">
        <f>E13/F13</f>
        <v>0.81355932203389836</v>
      </c>
      <c r="H13" s="22">
        <v>0.191</v>
      </c>
    </row>
    <row r="14" spans="1:11" ht="31.5" x14ac:dyDescent="0.25">
      <c r="A14" s="19" t="s">
        <v>4</v>
      </c>
      <c r="B14" s="14">
        <v>1</v>
      </c>
      <c r="C14" s="20">
        <v>1</v>
      </c>
      <c r="D14" s="21">
        <v>0.97899999999999998</v>
      </c>
      <c r="E14" s="22">
        <v>98.4</v>
      </c>
      <c r="F14" s="22">
        <v>97.7</v>
      </c>
      <c r="G14" s="23">
        <v>1</v>
      </c>
      <c r="H14" s="22">
        <v>0.45900000000000002</v>
      </c>
    </row>
    <row r="15" spans="1:11" ht="31.5" x14ac:dyDescent="0.25">
      <c r="A15" s="19" t="s">
        <v>5</v>
      </c>
      <c r="B15" s="14">
        <v>1</v>
      </c>
      <c r="C15" s="20">
        <v>1</v>
      </c>
      <c r="D15" s="21">
        <v>0.97099999999999997</v>
      </c>
      <c r="E15" s="22">
        <v>82.5</v>
      </c>
      <c r="F15" s="22">
        <v>81.3</v>
      </c>
      <c r="G15" s="23">
        <v>1</v>
      </c>
      <c r="H15" s="22">
        <v>0.23</v>
      </c>
    </row>
    <row r="16" spans="1:11" ht="31.5" x14ac:dyDescent="0.25">
      <c r="A16" s="19" t="s">
        <v>6</v>
      </c>
      <c r="B16" s="14">
        <v>96</v>
      </c>
      <c r="C16" s="20">
        <v>0.96399999999999997</v>
      </c>
      <c r="D16" s="21">
        <v>0.93799999999999994</v>
      </c>
      <c r="E16" s="22">
        <v>35.6</v>
      </c>
      <c r="F16" s="22">
        <v>36.9</v>
      </c>
      <c r="G16" s="23">
        <f t="shared" ref="G16" si="0">E16/F16</f>
        <v>0.964769647696477</v>
      </c>
      <c r="H16" s="22">
        <v>0.121</v>
      </c>
    </row>
    <row r="17" spans="1:9" x14ac:dyDescent="0.25">
      <c r="A17" s="84"/>
      <c r="B17" s="85"/>
      <c r="C17" s="85"/>
      <c r="D17" s="85"/>
      <c r="E17" s="85"/>
      <c r="F17" s="85"/>
      <c r="G17" s="85"/>
      <c r="H17" s="86"/>
    </row>
    <row r="18" spans="1:9" s="7" customFormat="1" x14ac:dyDescent="0.25">
      <c r="A18" s="10" t="s">
        <v>17</v>
      </c>
      <c r="B18" s="11">
        <v>99</v>
      </c>
      <c r="C18" s="16">
        <v>0.97099999999999997</v>
      </c>
      <c r="D18" s="17">
        <v>0.95599999999999996</v>
      </c>
      <c r="E18" s="13"/>
      <c r="F18" s="13"/>
      <c r="G18" s="18"/>
      <c r="H18" s="13"/>
      <c r="I18" s="7">
        <f>(G19*H19) + (G20*H20)</f>
        <v>0.96762999999999988</v>
      </c>
    </row>
    <row r="19" spans="1:9" x14ac:dyDescent="0.25">
      <c r="A19" s="19" t="s">
        <v>7</v>
      </c>
      <c r="B19" s="14">
        <v>110</v>
      </c>
      <c r="C19" s="20">
        <v>0.94299999999999995</v>
      </c>
      <c r="D19" s="21">
        <v>0.92</v>
      </c>
      <c r="E19" s="22"/>
      <c r="F19" s="22"/>
      <c r="G19" s="23">
        <v>0.94</v>
      </c>
      <c r="H19" s="22">
        <v>0.69299999999999995</v>
      </c>
    </row>
    <row r="20" spans="1:9" x14ac:dyDescent="0.25">
      <c r="A20" s="19" t="s">
        <v>8</v>
      </c>
      <c r="B20" s="14">
        <v>105</v>
      </c>
      <c r="C20" s="20">
        <v>1.0329999999999999</v>
      </c>
      <c r="D20" s="21">
        <v>1.0369999999999999</v>
      </c>
      <c r="E20" s="22">
        <v>63.2</v>
      </c>
      <c r="F20" s="22">
        <v>61.2</v>
      </c>
      <c r="G20" s="23">
        <v>1.03</v>
      </c>
      <c r="H20" s="22">
        <v>0.307</v>
      </c>
    </row>
    <row r="21" spans="1:9" x14ac:dyDescent="0.25">
      <c r="A21" s="84"/>
      <c r="B21" s="85"/>
      <c r="C21" s="85"/>
      <c r="D21" s="85"/>
      <c r="E21" s="85"/>
      <c r="F21" s="85"/>
      <c r="G21" s="85"/>
      <c r="H21" s="86"/>
    </row>
    <row r="22" spans="1:9" s="7" customFormat="1" ht="31.5" x14ac:dyDescent="0.25">
      <c r="A22" s="10" t="s">
        <v>18</v>
      </c>
      <c r="B22" s="11">
        <v>119</v>
      </c>
      <c r="C22" s="16">
        <v>8.6999999999999994E-2</v>
      </c>
      <c r="D22" s="17">
        <v>0.22700000000000001</v>
      </c>
      <c r="E22" s="13"/>
      <c r="F22" s="13"/>
      <c r="G22" s="18"/>
      <c r="H22" s="13"/>
      <c r="I22" s="7">
        <f>(G23*H23) + (G24*H24) + (G25*H25)</f>
        <v>0.11602732079905993</v>
      </c>
    </row>
    <row r="23" spans="1:9" x14ac:dyDescent="0.25">
      <c r="A23" s="19" t="s">
        <v>9</v>
      </c>
      <c r="B23" s="15">
        <v>107</v>
      </c>
      <c r="C23" s="20">
        <v>0.17599999999999999</v>
      </c>
      <c r="D23" s="21">
        <v>0.27900000000000003</v>
      </c>
      <c r="E23" s="22">
        <v>14.9</v>
      </c>
      <c r="F23" s="22">
        <v>85.1</v>
      </c>
      <c r="G23" s="23">
        <f>E23/F23</f>
        <v>0.17508813160987075</v>
      </c>
      <c r="H23" s="22">
        <v>0.31</v>
      </c>
    </row>
    <row r="24" spans="1:9" ht="31.5" x14ac:dyDescent="0.25">
      <c r="A24" s="19" t="s">
        <v>10</v>
      </c>
      <c r="B24" s="15">
        <v>104</v>
      </c>
      <c r="C24" s="20">
        <v>0.13300000000000001</v>
      </c>
      <c r="D24" s="21">
        <v>0.20899999999999999</v>
      </c>
      <c r="E24" s="22">
        <f>Summary!G8</f>
        <v>20</v>
      </c>
      <c r="F24" s="22">
        <f>100-E24</f>
        <v>80</v>
      </c>
      <c r="G24" s="23">
        <f>E24/F24</f>
        <v>0.25</v>
      </c>
      <c r="H24" s="22">
        <v>0.247</v>
      </c>
    </row>
    <row r="25" spans="1:9" ht="31.5" x14ac:dyDescent="0.25">
      <c r="A25" s="19" t="s">
        <v>19</v>
      </c>
      <c r="B25" s="14">
        <v>69</v>
      </c>
      <c r="C25" s="20">
        <v>0</v>
      </c>
      <c r="D25" s="21">
        <v>0.2</v>
      </c>
      <c r="E25" s="22">
        <v>0</v>
      </c>
      <c r="F25" s="22">
        <v>50</v>
      </c>
      <c r="G25" s="23">
        <v>0</v>
      </c>
      <c r="H25" s="22">
        <v>0.443</v>
      </c>
    </row>
    <row r="26" spans="1:9" x14ac:dyDescent="0.25">
      <c r="B26" s="4"/>
      <c r="G26" s="8"/>
    </row>
    <row r="27" spans="1:9" x14ac:dyDescent="0.25">
      <c r="B27" s="4"/>
    </row>
    <row r="28" spans="1:9" x14ac:dyDescent="0.25">
      <c r="B28" s="4"/>
    </row>
    <row r="29" spans="1:9" x14ac:dyDescent="0.25">
      <c r="B29" s="4"/>
    </row>
    <row r="30" spans="1:9" x14ac:dyDescent="0.25">
      <c r="B30" s="4"/>
    </row>
    <row r="31" spans="1:9" x14ac:dyDescent="0.25">
      <c r="B31" s="4"/>
    </row>
    <row r="32" spans="1:9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4"/>
    </row>
    <row r="45" spans="2:2" x14ac:dyDescent="0.25">
      <c r="B45" s="4"/>
    </row>
    <row r="46" spans="2:2" x14ac:dyDescent="0.25">
      <c r="B46" s="4"/>
    </row>
    <row r="47" spans="2:2" x14ac:dyDescent="0.25">
      <c r="B47" s="4"/>
    </row>
    <row r="48" spans="2: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</sheetData>
  <mergeCells count="3">
    <mergeCell ref="A11:H11"/>
    <mergeCell ref="A17:H17"/>
    <mergeCell ref="A21:H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3" workbookViewId="0">
      <selection activeCell="G7" sqref="G7"/>
    </sheetView>
  </sheetViews>
  <sheetFormatPr defaultColWidth="9.28515625" defaultRowHeight="15.75" x14ac:dyDescent="0.25"/>
  <cols>
    <col min="1" max="1" width="27.140625" style="9" customWidth="1"/>
    <col min="2" max="2" width="7.42578125" style="5" customWidth="1"/>
    <col min="3" max="3" width="7.140625" style="6" customWidth="1"/>
    <col min="4" max="4" width="7.28515625" style="1" customWidth="1"/>
    <col min="5" max="5" width="7.42578125" style="1" customWidth="1"/>
    <col min="6" max="6" width="9.140625" style="1" customWidth="1"/>
    <col min="7" max="7" width="7.7109375" style="1" customWidth="1"/>
    <col min="8" max="8" width="7.85546875" style="1" customWidth="1"/>
    <col min="9" max="10" width="9.28515625" style="1"/>
    <col min="11" max="11" width="9.5703125" style="1" bestFit="1" customWidth="1"/>
    <col min="12" max="16384" width="9.28515625" style="1"/>
  </cols>
  <sheetData>
    <row r="1" spans="1:11" x14ac:dyDescent="0.25">
      <c r="B1" s="5" t="s">
        <v>11</v>
      </c>
    </row>
    <row r="3" spans="1:11" x14ac:dyDescent="0.25">
      <c r="A3" s="9" t="s">
        <v>12</v>
      </c>
      <c r="B3" s="3"/>
    </row>
    <row r="4" spans="1:11" s="2" customFormat="1" x14ac:dyDescent="0.25">
      <c r="A4" s="10"/>
      <c r="B4" s="11" t="s">
        <v>20</v>
      </c>
      <c r="C4" s="12" t="s">
        <v>21</v>
      </c>
      <c r="D4" s="13" t="s">
        <v>22</v>
      </c>
      <c r="E4" s="13" t="s">
        <v>23</v>
      </c>
      <c r="F4" s="13" t="s">
        <v>24</v>
      </c>
      <c r="G4" s="13" t="s">
        <v>25</v>
      </c>
      <c r="H4" s="13" t="s">
        <v>26</v>
      </c>
    </row>
    <row r="5" spans="1:11" s="7" customFormat="1" ht="47.25" x14ac:dyDescent="0.25">
      <c r="A5" s="10" t="s">
        <v>13</v>
      </c>
      <c r="B5" s="11">
        <v>135</v>
      </c>
      <c r="C5" s="16">
        <v>0.41299999999999998</v>
      </c>
      <c r="D5" s="17">
        <v>0.58499999999999996</v>
      </c>
      <c r="E5" s="13"/>
      <c r="F5" s="13"/>
      <c r="G5" s="18"/>
      <c r="H5" s="13"/>
      <c r="I5" s="7">
        <f>(G6*H6) + (G7*H7) + (G8*H8) + (G9*H9) + (G10*H10)</f>
        <v>0.41330428905948008</v>
      </c>
    </row>
    <row r="6" spans="1:11" x14ac:dyDescent="0.25">
      <c r="A6" s="19" t="s">
        <v>14</v>
      </c>
      <c r="B6" s="14">
        <v>138</v>
      </c>
      <c r="C6" s="20">
        <v>0.31</v>
      </c>
      <c r="D6" s="21">
        <v>0.66700000000000004</v>
      </c>
      <c r="E6" s="22">
        <v>24.9</v>
      </c>
      <c r="F6" s="22">
        <v>80.400000000000006</v>
      </c>
      <c r="G6" s="23">
        <f>E6/F6</f>
        <v>0.30970149253731338</v>
      </c>
      <c r="H6" s="22">
        <v>0.19900000000000001</v>
      </c>
    </row>
    <row r="7" spans="1:11" ht="31.5" x14ac:dyDescent="0.25">
      <c r="A7" s="19" t="s">
        <v>15</v>
      </c>
      <c r="B7" s="14">
        <v>58</v>
      </c>
      <c r="C7" s="20">
        <v>0.66400000000000003</v>
      </c>
      <c r="D7" s="21">
        <v>0.63400000000000001</v>
      </c>
      <c r="E7" s="22"/>
      <c r="F7" s="22"/>
      <c r="G7" s="23">
        <v>0.66400000000000003</v>
      </c>
      <c r="H7" s="22">
        <v>0.31</v>
      </c>
    </row>
    <row r="8" spans="1:11" ht="31.5" x14ac:dyDescent="0.25">
      <c r="A8" s="19" t="s">
        <v>0</v>
      </c>
      <c r="B8" s="14">
        <v>131</v>
      </c>
      <c r="C8" s="20">
        <v>0.28499999999999998</v>
      </c>
      <c r="D8" s="21">
        <v>0.50900000000000001</v>
      </c>
      <c r="E8" s="24">
        <v>4911</v>
      </c>
      <c r="F8" s="24">
        <v>17215</v>
      </c>
      <c r="G8" s="23">
        <f>E8/F8</f>
        <v>0.28527446993900668</v>
      </c>
      <c r="H8" s="22">
        <v>0.221</v>
      </c>
      <c r="K8" s="8">
        <f>(I5+I12+I18+I22)/4</f>
        <v>0.62554892764885772</v>
      </c>
    </row>
    <row r="9" spans="1:11" ht="31.5" x14ac:dyDescent="0.25">
      <c r="A9" s="19" t="s">
        <v>1</v>
      </c>
      <c r="B9" s="14">
        <v>122</v>
      </c>
      <c r="C9" s="20">
        <v>6.9000000000000006E-2</v>
      </c>
      <c r="D9" s="21">
        <v>0.32</v>
      </c>
      <c r="E9" s="22">
        <v>6.4</v>
      </c>
      <c r="F9" s="22">
        <v>93.6</v>
      </c>
      <c r="G9" s="23">
        <f>E9/F9</f>
        <v>6.8376068376068383E-2</v>
      </c>
      <c r="H9" s="22">
        <v>0.14899999999999999</v>
      </c>
    </row>
    <row r="10" spans="1:11" ht="31.5" x14ac:dyDescent="0.25">
      <c r="A10" s="19" t="s">
        <v>2</v>
      </c>
      <c r="B10" s="14">
        <v>106</v>
      </c>
      <c r="C10" s="20">
        <v>0.60099999999999998</v>
      </c>
      <c r="D10" s="21">
        <v>0.75800000000000001</v>
      </c>
      <c r="E10" s="22">
        <v>37.5</v>
      </c>
      <c r="F10" s="22">
        <v>62.5</v>
      </c>
      <c r="G10" s="23">
        <f>E10/F10</f>
        <v>0.6</v>
      </c>
      <c r="H10" s="22">
        <v>0.121</v>
      </c>
    </row>
    <row r="11" spans="1:11" x14ac:dyDescent="0.25">
      <c r="A11" s="84"/>
      <c r="B11" s="85"/>
      <c r="C11" s="85"/>
      <c r="D11" s="85"/>
      <c r="E11" s="85"/>
      <c r="F11" s="85"/>
      <c r="G11" s="85"/>
      <c r="H11" s="86"/>
    </row>
    <row r="12" spans="1:11" s="7" customFormat="1" ht="31.5" x14ac:dyDescent="0.25">
      <c r="A12" s="10" t="s">
        <v>16</v>
      </c>
      <c r="B12" s="11">
        <v>104</v>
      </c>
      <c r="C12" s="16">
        <v>0.96</v>
      </c>
      <c r="D12" s="17">
        <v>0.95299999999999996</v>
      </c>
      <c r="E12" s="13"/>
      <c r="F12" s="13"/>
      <c r="G12" s="18"/>
      <c r="H12" s="13"/>
      <c r="I12" s="7">
        <f>(G13*H13) + (G14*H14) + (G15*H15) + (G16*H16)</f>
        <v>0.96112695787974833</v>
      </c>
    </row>
    <row r="13" spans="1:11" x14ac:dyDescent="0.25">
      <c r="A13" s="19" t="s">
        <v>3</v>
      </c>
      <c r="B13" s="14">
        <v>113</v>
      </c>
      <c r="C13" s="20">
        <v>0.81299999999999994</v>
      </c>
      <c r="D13" s="21">
        <v>0.88300000000000001</v>
      </c>
      <c r="E13" s="22">
        <v>67.2</v>
      </c>
      <c r="F13" s="22">
        <v>82.6</v>
      </c>
      <c r="G13" s="23">
        <f>E13/F13</f>
        <v>0.81355932203389836</v>
      </c>
      <c r="H13" s="22">
        <v>0.191</v>
      </c>
    </row>
    <row r="14" spans="1:11" ht="31.5" x14ac:dyDescent="0.25">
      <c r="A14" s="19" t="s">
        <v>4</v>
      </c>
      <c r="B14" s="14">
        <v>1</v>
      </c>
      <c r="C14" s="20">
        <v>1</v>
      </c>
      <c r="D14" s="21">
        <v>0.97899999999999998</v>
      </c>
      <c r="E14" s="22">
        <v>98.4</v>
      </c>
      <c r="F14" s="22">
        <v>97.7</v>
      </c>
      <c r="G14" s="23">
        <v>1</v>
      </c>
      <c r="H14" s="22">
        <v>0.45900000000000002</v>
      </c>
    </row>
    <row r="15" spans="1:11" ht="31.5" x14ac:dyDescent="0.25">
      <c r="A15" s="19" t="s">
        <v>5</v>
      </c>
      <c r="B15" s="14">
        <v>1</v>
      </c>
      <c r="C15" s="20">
        <v>1</v>
      </c>
      <c r="D15" s="21">
        <v>0.97099999999999997</v>
      </c>
      <c r="E15" s="22">
        <v>82.5</v>
      </c>
      <c r="F15" s="22">
        <v>81.3</v>
      </c>
      <c r="G15" s="23">
        <v>1</v>
      </c>
      <c r="H15" s="22">
        <v>0.23</v>
      </c>
    </row>
    <row r="16" spans="1:11" ht="31.5" x14ac:dyDescent="0.25">
      <c r="A16" s="19" t="s">
        <v>6</v>
      </c>
      <c r="B16" s="14">
        <v>96</v>
      </c>
      <c r="C16" s="20">
        <v>0.96399999999999997</v>
      </c>
      <c r="D16" s="21">
        <v>0.93799999999999994</v>
      </c>
      <c r="E16" s="22">
        <v>35.6</v>
      </c>
      <c r="F16" s="22">
        <v>36.9</v>
      </c>
      <c r="G16" s="23">
        <f t="shared" ref="G16" si="0">E16/F16</f>
        <v>0.964769647696477</v>
      </c>
      <c r="H16" s="22">
        <v>0.121</v>
      </c>
    </row>
    <row r="17" spans="1:9" x14ac:dyDescent="0.25">
      <c r="A17" s="84"/>
      <c r="B17" s="85"/>
      <c r="C17" s="85"/>
      <c r="D17" s="85"/>
      <c r="E17" s="85"/>
      <c r="F17" s="85"/>
      <c r="G17" s="85"/>
      <c r="H17" s="86"/>
    </row>
    <row r="18" spans="1:9" s="7" customFormat="1" x14ac:dyDescent="0.25">
      <c r="A18" s="10" t="s">
        <v>17</v>
      </c>
      <c r="B18" s="11">
        <v>99</v>
      </c>
      <c r="C18" s="16">
        <v>0.97099999999999997</v>
      </c>
      <c r="D18" s="17">
        <v>0.95599999999999996</v>
      </c>
      <c r="E18" s="13"/>
      <c r="F18" s="13"/>
      <c r="G18" s="18"/>
      <c r="H18" s="13"/>
      <c r="I18" s="7">
        <f>(G19*H19) + (G20*H20)</f>
        <v>0.96762999999999988</v>
      </c>
    </row>
    <row r="19" spans="1:9" x14ac:dyDescent="0.25">
      <c r="A19" s="19" t="s">
        <v>7</v>
      </c>
      <c r="B19" s="14">
        <v>110</v>
      </c>
      <c r="C19" s="20">
        <v>0.94299999999999995</v>
      </c>
      <c r="D19" s="21">
        <v>0.92</v>
      </c>
      <c r="E19" s="22"/>
      <c r="F19" s="22"/>
      <c r="G19" s="23">
        <v>0.94</v>
      </c>
      <c r="H19" s="22">
        <v>0.69299999999999995</v>
      </c>
    </row>
    <row r="20" spans="1:9" x14ac:dyDescent="0.25">
      <c r="A20" s="19" t="s">
        <v>8</v>
      </c>
      <c r="B20" s="14">
        <v>105</v>
      </c>
      <c r="C20" s="20">
        <v>1.0329999999999999</v>
      </c>
      <c r="D20" s="21">
        <v>1.0369999999999999</v>
      </c>
      <c r="E20" s="22">
        <v>63.2</v>
      </c>
      <c r="F20" s="22">
        <v>61.2</v>
      </c>
      <c r="G20" s="23">
        <v>1.03</v>
      </c>
      <c r="H20" s="22">
        <v>0.307</v>
      </c>
    </row>
    <row r="21" spans="1:9" x14ac:dyDescent="0.25">
      <c r="A21" s="84"/>
      <c r="B21" s="85"/>
      <c r="C21" s="85"/>
      <c r="D21" s="85"/>
      <c r="E21" s="85"/>
      <c r="F21" s="85"/>
      <c r="G21" s="85"/>
      <c r="H21" s="86"/>
    </row>
    <row r="22" spans="1:9" s="7" customFormat="1" ht="31.5" x14ac:dyDescent="0.25">
      <c r="A22" s="10" t="s">
        <v>18</v>
      </c>
      <c r="B22" s="11">
        <v>119</v>
      </c>
      <c r="C22" s="16">
        <v>8.6999999999999994E-2</v>
      </c>
      <c r="D22" s="17">
        <v>0.22700000000000001</v>
      </c>
      <c r="E22" s="13"/>
      <c r="F22" s="13"/>
      <c r="G22" s="18"/>
      <c r="H22" s="13"/>
      <c r="I22" s="7">
        <f>(G23*H23) + (G24*H24) + (G25*H25)</f>
        <v>0.16013446365620276</v>
      </c>
    </row>
    <row r="23" spans="1:9" x14ac:dyDescent="0.25">
      <c r="A23" s="19" t="s">
        <v>9</v>
      </c>
      <c r="B23" s="15">
        <v>107</v>
      </c>
      <c r="C23" s="20">
        <v>0.17599999999999999</v>
      </c>
      <c r="D23" s="21">
        <v>0.27900000000000003</v>
      </c>
      <c r="E23" s="22">
        <v>14.9</v>
      </c>
      <c r="F23" s="22">
        <v>85.1</v>
      </c>
      <c r="G23" s="23">
        <f>E23/F23</f>
        <v>0.17508813160987075</v>
      </c>
      <c r="H23" s="22">
        <v>0.31</v>
      </c>
    </row>
    <row r="24" spans="1:9" ht="31.5" x14ac:dyDescent="0.25">
      <c r="A24" s="19" t="s">
        <v>10</v>
      </c>
      <c r="B24" s="15">
        <v>104</v>
      </c>
      <c r="C24" s="20">
        <v>0.13300000000000001</v>
      </c>
      <c r="D24" s="21">
        <v>0.20899999999999999</v>
      </c>
      <c r="E24" s="22">
        <f>Summary!G9</f>
        <v>30</v>
      </c>
      <c r="F24" s="22">
        <f>100-E24</f>
        <v>70</v>
      </c>
      <c r="G24" s="23">
        <f>E24/F24</f>
        <v>0.42857142857142855</v>
      </c>
      <c r="H24" s="22">
        <v>0.247</v>
      </c>
    </row>
    <row r="25" spans="1:9" ht="31.5" x14ac:dyDescent="0.25">
      <c r="A25" s="19" t="s">
        <v>19</v>
      </c>
      <c r="B25" s="14">
        <v>69</v>
      </c>
      <c r="C25" s="20">
        <v>0</v>
      </c>
      <c r="D25" s="21">
        <v>0.2</v>
      </c>
      <c r="E25" s="22">
        <v>0</v>
      </c>
      <c r="F25" s="22">
        <v>50</v>
      </c>
      <c r="G25" s="23">
        <v>0</v>
      </c>
      <c r="H25" s="22">
        <v>0.443</v>
      </c>
    </row>
    <row r="26" spans="1:9" x14ac:dyDescent="0.25">
      <c r="B26" s="4"/>
      <c r="G26" s="8"/>
    </row>
    <row r="27" spans="1:9" x14ac:dyDescent="0.25">
      <c r="B27" s="4"/>
    </row>
    <row r="28" spans="1:9" x14ac:dyDescent="0.25">
      <c r="B28" s="4"/>
    </row>
    <row r="29" spans="1:9" x14ac:dyDescent="0.25">
      <c r="B29" s="4"/>
    </row>
    <row r="30" spans="1:9" x14ac:dyDescent="0.25">
      <c r="B30" s="4"/>
    </row>
    <row r="31" spans="1:9" x14ac:dyDescent="0.25">
      <c r="B31" s="4"/>
    </row>
    <row r="32" spans="1:9" x14ac:dyDescent="0.25">
      <c r="B32" s="4"/>
    </row>
    <row r="33" spans="2:2" s="1" customFormat="1" x14ac:dyDescent="0.25">
      <c r="B33" s="4"/>
    </row>
    <row r="34" spans="2:2" s="1" customFormat="1" x14ac:dyDescent="0.25">
      <c r="B34" s="4"/>
    </row>
    <row r="35" spans="2:2" s="1" customFormat="1" x14ac:dyDescent="0.25">
      <c r="B35" s="4"/>
    </row>
    <row r="36" spans="2:2" s="1" customFormat="1" x14ac:dyDescent="0.25">
      <c r="B36" s="4"/>
    </row>
    <row r="37" spans="2:2" s="1" customFormat="1" x14ac:dyDescent="0.25">
      <c r="B37" s="4"/>
    </row>
    <row r="38" spans="2:2" s="1" customFormat="1" x14ac:dyDescent="0.25">
      <c r="B38" s="4"/>
    </row>
    <row r="39" spans="2:2" s="1" customFormat="1" x14ac:dyDescent="0.25">
      <c r="B39" s="4"/>
    </row>
    <row r="40" spans="2:2" s="1" customFormat="1" x14ac:dyDescent="0.25">
      <c r="B40" s="3"/>
    </row>
    <row r="41" spans="2:2" s="1" customFormat="1" x14ac:dyDescent="0.25">
      <c r="B41" s="3"/>
    </row>
    <row r="42" spans="2:2" s="1" customFormat="1" x14ac:dyDescent="0.25">
      <c r="B42" s="3"/>
    </row>
    <row r="43" spans="2:2" s="1" customFormat="1" x14ac:dyDescent="0.25">
      <c r="B43" s="3"/>
    </row>
    <row r="44" spans="2:2" s="1" customFormat="1" x14ac:dyDescent="0.25">
      <c r="B44" s="4"/>
    </row>
    <row r="45" spans="2:2" s="1" customFormat="1" x14ac:dyDescent="0.25">
      <c r="B45" s="4"/>
    </row>
    <row r="46" spans="2:2" s="1" customFormat="1" x14ac:dyDescent="0.25">
      <c r="B46" s="4"/>
    </row>
    <row r="47" spans="2:2" s="1" customFormat="1" x14ac:dyDescent="0.25">
      <c r="B47" s="4"/>
    </row>
    <row r="48" spans="2:2" s="1" customFormat="1" x14ac:dyDescent="0.25">
      <c r="B48" s="4"/>
    </row>
    <row r="49" spans="2:2" s="1" customFormat="1" x14ac:dyDescent="0.25">
      <c r="B49" s="4"/>
    </row>
    <row r="50" spans="2:2" s="1" customFormat="1" x14ac:dyDescent="0.25">
      <c r="B50" s="4"/>
    </row>
    <row r="51" spans="2:2" s="1" customFormat="1" x14ac:dyDescent="0.25">
      <c r="B51" s="4"/>
    </row>
    <row r="52" spans="2:2" s="1" customFormat="1" x14ac:dyDescent="0.25">
      <c r="B52" s="4"/>
    </row>
    <row r="53" spans="2:2" s="1" customFormat="1" x14ac:dyDescent="0.25">
      <c r="B53" s="4"/>
    </row>
    <row r="54" spans="2:2" s="1" customFormat="1" x14ac:dyDescent="0.25">
      <c r="B54" s="4"/>
    </row>
    <row r="55" spans="2:2" s="1" customFormat="1" x14ac:dyDescent="0.25">
      <c r="B55" s="4"/>
    </row>
    <row r="56" spans="2:2" s="1" customFormat="1" x14ac:dyDescent="0.25">
      <c r="B56" s="4"/>
    </row>
    <row r="57" spans="2:2" s="1" customFormat="1" x14ac:dyDescent="0.25">
      <c r="B57" s="4"/>
    </row>
    <row r="58" spans="2:2" s="1" customFormat="1" x14ac:dyDescent="0.25">
      <c r="B58" s="4"/>
    </row>
    <row r="59" spans="2:2" s="1" customFormat="1" x14ac:dyDescent="0.25">
      <c r="B59" s="4"/>
    </row>
    <row r="60" spans="2:2" s="1" customFormat="1" x14ac:dyDescent="0.25">
      <c r="B60" s="4"/>
    </row>
    <row r="61" spans="2:2" s="1" customFormat="1" x14ac:dyDescent="0.25">
      <c r="B61" s="4"/>
    </row>
    <row r="62" spans="2:2" s="1" customFormat="1" x14ac:dyDescent="0.25">
      <c r="B62" s="4"/>
    </row>
    <row r="63" spans="2:2" s="1" customFormat="1" x14ac:dyDescent="0.25">
      <c r="B63" s="4"/>
    </row>
    <row r="64" spans="2:2" s="1" customFormat="1" x14ac:dyDescent="0.25">
      <c r="B64" s="4"/>
    </row>
    <row r="65" spans="2:2" s="1" customFormat="1" x14ac:dyDescent="0.25">
      <c r="B65" s="4"/>
    </row>
    <row r="66" spans="2:2" s="1" customFormat="1" x14ac:dyDescent="0.25">
      <c r="B66" s="4"/>
    </row>
    <row r="67" spans="2:2" s="1" customFormat="1" x14ac:dyDescent="0.25">
      <c r="B67" s="4"/>
    </row>
    <row r="68" spans="2:2" s="1" customFormat="1" x14ac:dyDescent="0.25">
      <c r="B68" s="4"/>
    </row>
    <row r="69" spans="2:2" s="1" customFormat="1" x14ac:dyDescent="0.25">
      <c r="B69" s="4"/>
    </row>
    <row r="70" spans="2:2" s="1" customFormat="1" x14ac:dyDescent="0.25">
      <c r="B70" s="4"/>
    </row>
    <row r="71" spans="2:2" s="1" customFormat="1" x14ac:dyDescent="0.25">
      <c r="B71" s="4"/>
    </row>
    <row r="72" spans="2:2" s="1" customFormat="1" x14ac:dyDescent="0.25">
      <c r="B72" s="3"/>
    </row>
    <row r="73" spans="2:2" s="1" customFormat="1" x14ac:dyDescent="0.25">
      <c r="B73" s="3"/>
    </row>
    <row r="74" spans="2:2" s="1" customFormat="1" x14ac:dyDescent="0.25">
      <c r="B74" s="3"/>
    </row>
    <row r="75" spans="2:2" s="1" customFormat="1" x14ac:dyDescent="0.25">
      <c r="B75" s="3"/>
    </row>
    <row r="76" spans="2:2" s="1" customFormat="1" x14ac:dyDescent="0.25">
      <c r="B76" s="4"/>
    </row>
    <row r="77" spans="2:2" s="1" customFormat="1" x14ac:dyDescent="0.25">
      <c r="B77" s="4"/>
    </row>
    <row r="78" spans="2:2" s="1" customFormat="1" x14ac:dyDescent="0.25">
      <c r="B78" s="4"/>
    </row>
    <row r="79" spans="2:2" s="1" customFormat="1" x14ac:dyDescent="0.25">
      <c r="B79" s="4"/>
    </row>
    <row r="80" spans="2:2" s="1" customFormat="1" x14ac:dyDescent="0.25">
      <c r="B80" s="4"/>
    </row>
    <row r="81" spans="2:2" s="1" customFormat="1" x14ac:dyDescent="0.25">
      <c r="B81" s="4"/>
    </row>
    <row r="82" spans="2:2" s="1" customFormat="1" x14ac:dyDescent="0.25">
      <c r="B82" s="4"/>
    </row>
    <row r="83" spans="2:2" s="1" customFormat="1" x14ac:dyDescent="0.25">
      <c r="B83" s="4"/>
    </row>
    <row r="84" spans="2:2" s="1" customFormat="1" x14ac:dyDescent="0.25">
      <c r="B84" s="4"/>
    </row>
    <row r="85" spans="2:2" s="1" customFormat="1" x14ac:dyDescent="0.25">
      <c r="B85" s="4"/>
    </row>
    <row r="86" spans="2:2" s="1" customFormat="1" x14ac:dyDescent="0.25">
      <c r="B86" s="4"/>
    </row>
    <row r="87" spans="2:2" s="1" customFormat="1" x14ac:dyDescent="0.25">
      <c r="B87" s="4"/>
    </row>
    <row r="88" spans="2:2" s="1" customFormat="1" x14ac:dyDescent="0.25">
      <c r="B88" s="3"/>
    </row>
    <row r="89" spans="2:2" s="1" customFormat="1" x14ac:dyDescent="0.25">
      <c r="B89" s="3"/>
    </row>
    <row r="90" spans="2:2" s="1" customFormat="1" x14ac:dyDescent="0.25">
      <c r="B90" s="3"/>
    </row>
    <row r="91" spans="2:2" s="1" customFormat="1" x14ac:dyDescent="0.25">
      <c r="B91" s="3"/>
    </row>
    <row r="92" spans="2:2" s="1" customFormat="1" x14ac:dyDescent="0.25">
      <c r="B92" s="4"/>
    </row>
    <row r="93" spans="2:2" s="1" customFormat="1" x14ac:dyDescent="0.25">
      <c r="B93" s="4"/>
    </row>
    <row r="94" spans="2:2" s="1" customFormat="1" x14ac:dyDescent="0.25">
      <c r="B94" s="4"/>
    </row>
    <row r="95" spans="2:2" s="1" customFormat="1" x14ac:dyDescent="0.25">
      <c r="B95" s="4"/>
    </row>
    <row r="96" spans="2:2" s="1" customFormat="1" x14ac:dyDescent="0.25">
      <c r="B96" s="4"/>
    </row>
    <row r="97" spans="2:2" s="1" customFormat="1" x14ac:dyDescent="0.25">
      <c r="B97" s="4"/>
    </row>
    <row r="98" spans="2:2" s="1" customFormat="1" x14ac:dyDescent="0.25">
      <c r="B98" s="4"/>
    </row>
    <row r="99" spans="2:2" s="1" customFormat="1" x14ac:dyDescent="0.25">
      <c r="B99" s="4"/>
    </row>
    <row r="100" spans="2:2" s="1" customFormat="1" x14ac:dyDescent="0.25">
      <c r="B100" s="4"/>
    </row>
    <row r="101" spans="2:2" s="1" customFormat="1" x14ac:dyDescent="0.25">
      <c r="B101" s="4"/>
    </row>
    <row r="102" spans="2:2" s="1" customFormat="1" x14ac:dyDescent="0.25">
      <c r="B102" s="4"/>
    </row>
    <row r="103" spans="2:2" s="1" customFormat="1" x14ac:dyDescent="0.25">
      <c r="B103" s="4"/>
    </row>
    <row r="104" spans="2:2" s="1" customFormat="1" x14ac:dyDescent="0.25">
      <c r="B104" s="4"/>
    </row>
    <row r="105" spans="2:2" s="1" customFormat="1" x14ac:dyDescent="0.25">
      <c r="B105" s="4"/>
    </row>
    <row r="106" spans="2:2" s="1" customFormat="1" x14ac:dyDescent="0.25">
      <c r="B106" s="4"/>
    </row>
    <row r="107" spans="2:2" s="1" customFormat="1" x14ac:dyDescent="0.25">
      <c r="B107" s="4"/>
    </row>
    <row r="108" spans="2:2" s="1" customFormat="1" x14ac:dyDescent="0.25">
      <c r="B108" s="4"/>
    </row>
    <row r="109" spans="2:2" s="1" customFormat="1" x14ac:dyDescent="0.25">
      <c r="B109" s="4"/>
    </row>
    <row r="110" spans="2:2" s="1" customFormat="1" x14ac:dyDescent="0.25">
      <c r="B110" s="4"/>
    </row>
    <row r="111" spans="2:2" s="1" customFormat="1" x14ac:dyDescent="0.25">
      <c r="B111" s="4"/>
    </row>
    <row r="112" spans="2:2" s="1" customFormat="1" x14ac:dyDescent="0.25">
      <c r="B112" s="4"/>
    </row>
  </sheetData>
  <mergeCells count="3">
    <mergeCell ref="A11:H11"/>
    <mergeCell ref="A17:H17"/>
    <mergeCell ref="A21:H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3" workbookViewId="0">
      <selection activeCell="G7" sqref="G7"/>
    </sheetView>
  </sheetViews>
  <sheetFormatPr defaultColWidth="9.28515625" defaultRowHeight="15.75" x14ac:dyDescent="0.25"/>
  <cols>
    <col min="1" max="1" width="27.140625" style="9" customWidth="1"/>
    <col min="2" max="2" width="7.42578125" style="5" customWidth="1"/>
    <col min="3" max="3" width="7.140625" style="6" customWidth="1"/>
    <col min="4" max="4" width="7.28515625" style="1" customWidth="1"/>
    <col min="5" max="5" width="7.42578125" style="1" customWidth="1"/>
    <col min="6" max="6" width="9.140625" style="1" customWidth="1"/>
    <col min="7" max="7" width="7.7109375" style="1" customWidth="1"/>
    <col min="8" max="8" width="7.85546875" style="1" customWidth="1"/>
    <col min="9" max="10" width="9.28515625" style="1"/>
    <col min="11" max="11" width="9.5703125" style="1" bestFit="1" customWidth="1"/>
    <col min="12" max="16384" width="9.28515625" style="1"/>
  </cols>
  <sheetData>
    <row r="1" spans="1:11" x14ac:dyDescent="0.25">
      <c r="B1" s="5" t="s">
        <v>11</v>
      </c>
    </row>
    <row r="3" spans="1:11" x14ac:dyDescent="0.25">
      <c r="A3" s="9" t="s">
        <v>12</v>
      </c>
      <c r="B3" s="3"/>
    </row>
    <row r="4" spans="1:11" s="2" customFormat="1" x14ac:dyDescent="0.25">
      <c r="A4" s="10"/>
      <c r="B4" s="11" t="s">
        <v>20</v>
      </c>
      <c r="C4" s="12" t="s">
        <v>21</v>
      </c>
      <c r="D4" s="13" t="s">
        <v>22</v>
      </c>
      <c r="E4" s="13" t="s">
        <v>23</v>
      </c>
      <c r="F4" s="13" t="s">
        <v>24</v>
      </c>
      <c r="G4" s="13" t="s">
        <v>25</v>
      </c>
      <c r="H4" s="13" t="s">
        <v>26</v>
      </c>
    </row>
    <row r="5" spans="1:11" s="7" customFormat="1" ht="47.25" x14ac:dyDescent="0.25">
      <c r="A5" s="10" t="s">
        <v>13</v>
      </c>
      <c r="B5" s="11">
        <v>135</v>
      </c>
      <c r="C5" s="16">
        <v>0.41299999999999998</v>
      </c>
      <c r="D5" s="17">
        <v>0.58499999999999996</v>
      </c>
      <c r="E5" s="13"/>
      <c r="F5" s="13"/>
      <c r="G5" s="18"/>
      <c r="H5" s="13"/>
      <c r="I5" s="7">
        <f>(G6*H6) + (G7*H7) + (G8*H8) + (G9*H9) + (G10*H10)</f>
        <v>0.43605757101798592</v>
      </c>
    </row>
    <row r="6" spans="1:11" x14ac:dyDescent="0.25">
      <c r="A6" s="19" t="s">
        <v>14</v>
      </c>
      <c r="B6" s="14">
        <v>138</v>
      </c>
      <c r="C6" s="20">
        <v>0.31</v>
      </c>
      <c r="D6" s="21">
        <v>0.66700000000000004</v>
      </c>
      <c r="E6" s="22">
        <f>Summary!C10</f>
        <v>30</v>
      </c>
      <c r="F6" s="22">
        <v>80.400000000000006</v>
      </c>
      <c r="G6" s="23">
        <f>E6/F6</f>
        <v>0.37313432835820892</v>
      </c>
      <c r="H6" s="22">
        <v>0.19900000000000001</v>
      </c>
    </row>
    <row r="7" spans="1:11" ht="31.5" x14ac:dyDescent="0.25">
      <c r="A7" s="19" t="s">
        <v>15</v>
      </c>
      <c r="B7" s="14">
        <v>58</v>
      </c>
      <c r="C7" s="20">
        <v>0.66400000000000003</v>
      </c>
      <c r="D7" s="21">
        <v>0.63400000000000001</v>
      </c>
      <c r="E7" s="22"/>
      <c r="F7" s="22"/>
      <c r="G7" s="23">
        <v>0.66400000000000003</v>
      </c>
      <c r="H7" s="22">
        <v>0.31</v>
      </c>
    </row>
    <row r="8" spans="1:11" ht="31.5" x14ac:dyDescent="0.25">
      <c r="A8" s="19" t="s">
        <v>0</v>
      </c>
      <c r="B8" s="14">
        <v>131</v>
      </c>
      <c r="C8" s="20">
        <v>0.28499999999999998</v>
      </c>
      <c r="D8" s="21">
        <v>0.50900000000000001</v>
      </c>
      <c r="E8" s="24">
        <v>4911</v>
      </c>
      <c r="F8" s="24">
        <v>17215</v>
      </c>
      <c r="G8" s="23">
        <f>E8/F8</f>
        <v>0.28527446993900668</v>
      </c>
      <c r="H8" s="22">
        <v>0.221</v>
      </c>
      <c r="K8" s="8">
        <f>(I5+I12+I18+I22)/4</f>
        <v>0.62021046242419853</v>
      </c>
    </row>
    <row r="9" spans="1:11" ht="31.5" x14ac:dyDescent="0.25">
      <c r="A9" s="19" t="s">
        <v>1</v>
      </c>
      <c r="B9" s="14">
        <v>122</v>
      </c>
      <c r="C9" s="20">
        <v>6.9000000000000006E-2</v>
      </c>
      <c r="D9" s="21">
        <v>0.32</v>
      </c>
      <c r="E9" s="22">
        <f>Summary!E10</f>
        <v>12</v>
      </c>
      <c r="F9" s="22">
        <f>100-E9</f>
        <v>88</v>
      </c>
      <c r="G9" s="23">
        <f>E9/F9</f>
        <v>0.13636363636363635</v>
      </c>
      <c r="H9" s="22">
        <v>0.14899999999999999</v>
      </c>
    </row>
    <row r="10" spans="1:11" ht="31.5" x14ac:dyDescent="0.25">
      <c r="A10" s="19" t="s">
        <v>2</v>
      </c>
      <c r="B10" s="14">
        <v>106</v>
      </c>
      <c r="C10" s="20">
        <v>0.60099999999999998</v>
      </c>
      <c r="D10" s="21">
        <v>0.75800000000000001</v>
      </c>
      <c r="E10" s="22">
        <v>37.5</v>
      </c>
      <c r="F10" s="22">
        <v>62.5</v>
      </c>
      <c r="G10" s="23">
        <f>E10/F10</f>
        <v>0.6</v>
      </c>
      <c r="H10" s="22">
        <v>0.121</v>
      </c>
    </row>
    <row r="11" spans="1:11" x14ac:dyDescent="0.25">
      <c r="A11" s="84"/>
      <c r="B11" s="85"/>
      <c r="C11" s="85"/>
      <c r="D11" s="85"/>
      <c r="E11" s="85"/>
      <c r="F11" s="85"/>
      <c r="G11" s="85"/>
      <c r="H11" s="86"/>
    </row>
    <row r="12" spans="1:11" s="7" customFormat="1" ht="31.5" x14ac:dyDescent="0.25">
      <c r="A12" s="10" t="s">
        <v>16</v>
      </c>
      <c r="B12" s="11">
        <v>104</v>
      </c>
      <c r="C12" s="16">
        <v>0.96</v>
      </c>
      <c r="D12" s="17">
        <v>0.95299999999999996</v>
      </c>
      <c r="E12" s="13"/>
      <c r="F12" s="13"/>
      <c r="G12" s="18"/>
      <c r="H12" s="13"/>
      <c r="I12" s="7">
        <f>(G13*H13) + (G14*H14) + (G15*H15) + (G16*H16)</f>
        <v>0.96112695787974833</v>
      </c>
    </row>
    <row r="13" spans="1:11" x14ac:dyDescent="0.25">
      <c r="A13" s="19" t="s">
        <v>3</v>
      </c>
      <c r="B13" s="14">
        <v>113</v>
      </c>
      <c r="C13" s="20">
        <v>0.81299999999999994</v>
      </c>
      <c r="D13" s="21">
        <v>0.88300000000000001</v>
      </c>
      <c r="E13" s="22">
        <v>67.2</v>
      </c>
      <c r="F13" s="22">
        <v>82.6</v>
      </c>
      <c r="G13" s="23">
        <f>E13/F13</f>
        <v>0.81355932203389836</v>
      </c>
      <c r="H13" s="22">
        <v>0.191</v>
      </c>
    </row>
    <row r="14" spans="1:11" ht="31.5" x14ac:dyDescent="0.25">
      <c r="A14" s="19" t="s">
        <v>4</v>
      </c>
      <c r="B14" s="14">
        <v>1</v>
      </c>
      <c r="C14" s="20">
        <v>1</v>
      </c>
      <c r="D14" s="21">
        <v>0.97899999999999998</v>
      </c>
      <c r="E14" s="22">
        <v>98.4</v>
      </c>
      <c r="F14" s="22">
        <v>97.7</v>
      </c>
      <c r="G14" s="23">
        <v>1</v>
      </c>
      <c r="H14" s="22">
        <v>0.45900000000000002</v>
      </c>
    </row>
    <row r="15" spans="1:11" ht="31.5" x14ac:dyDescent="0.25">
      <c r="A15" s="19" t="s">
        <v>5</v>
      </c>
      <c r="B15" s="14">
        <v>1</v>
      </c>
      <c r="C15" s="20">
        <v>1</v>
      </c>
      <c r="D15" s="21">
        <v>0.97099999999999997</v>
      </c>
      <c r="E15" s="22">
        <v>82.5</v>
      </c>
      <c r="F15" s="22">
        <v>81.3</v>
      </c>
      <c r="G15" s="23">
        <v>1</v>
      </c>
      <c r="H15" s="22">
        <v>0.23</v>
      </c>
    </row>
    <row r="16" spans="1:11" ht="31.5" x14ac:dyDescent="0.25">
      <c r="A16" s="19" t="s">
        <v>6</v>
      </c>
      <c r="B16" s="14">
        <v>96</v>
      </c>
      <c r="C16" s="20">
        <v>0.96399999999999997</v>
      </c>
      <c r="D16" s="21">
        <v>0.93799999999999994</v>
      </c>
      <c r="E16" s="22">
        <v>35.6</v>
      </c>
      <c r="F16" s="22">
        <v>36.9</v>
      </c>
      <c r="G16" s="23">
        <f t="shared" ref="G16" si="0">E16/F16</f>
        <v>0.964769647696477</v>
      </c>
      <c r="H16" s="22">
        <v>0.121</v>
      </c>
    </row>
    <row r="17" spans="1:9" x14ac:dyDescent="0.25">
      <c r="A17" s="84"/>
      <c r="B17" s="85"/>
      <c r="C17" s="85"/>
      <c r="D17" s="85"/>
      <c r="E17" s="85"/>
      <c r="F17" s="85"/>
      <c r="G17" s="85"/>
      <c r="H17" s="86"/>
    </row>
    <row r="18" spans="1:9" s="7" customFormat="1" x14ac:dyDescent="0.25">
      <c r="A18" s="10" t="s">
        <v>17</v>
      </c>
      <c r="B18" s="11">
        <v>99</v>
      </c>
      <c r="C18" s="16">
        <v>0.97099999999999997</v>
      </c>
      <c r="D18" s="17">
        <v>0.95599999999999996</v>
      </c>
      <c r="E18" s="13"/>
      <c r="F18" s="13"/>
      <c r="G18" s="18"/>
      <c r="H18" s="13"/>
      <c r="I18" s="7">
        <f>(G19*H19) + (G20*H20)</f>
        <v>0.96762999999999988</v>
      </c>
    </row>
    <row r="19" spans="1:9" x14ac:dyDescent="0.25">
      <c r="A19" s="19" t="s">
        <v>7</v>
      </c>
      <c r="B19" s="14">
        <v>110</v>
      </c>
      <c r="C19" s="20">
        <v>0.94299999999999995</v>
      </c>
      <c r="D19" s="21">
        <v>0.92</v>
      </c>
      <c r="E19" s="22"/>
      <c r="F19" s="22"/>
      <c r="G19" s="23">
        <v>0.94</v>
      </c>
      <c r="H19" s="22">
        <v>0.69299999999999995</v>
      </c>
    </row>
    <row r="20" spans="1:9" x14ac:dyDescent="0.25">
      <c r="A20" s="19" t="s">
        <v>8</v>
      </c>
      <c r="B20" s="14">
        <v>105</v>
      </c>
      <c r="C20" s="20">
        <v>1.0329999999999999</v>
      </c>
      <c r="D20" s="21">
        <v>1.0369999999999999</v>
      </c>
      <c r="E20" s="22">
        <v>63.2</v>
      </c>
      <c r="F20" s="22">
        <v>61.2</v>
      </c>
      <c r="G20" s="23">
        <v>1.03</v>
      </c>
      <c r="H20" s="22">
        <v>0.307</v>
      </c>
    </row>
    <row r="21" spans="1:9" x14ac:dyDescent="0.25">
      <c r="A21" s="84"/>
      <c r="B21" s="85"/>
      <c r="C21" s="85"/>
      <c r="D21" s="85"/>
      <c r="E21" s="85"/>
      <c r="F21" s="85"/>
      <c r="G21" s="85"/>
      <c r="H21" s="86"/>
    </row>
    <row r="22" spans="1:9" s="7" customFormat="1" ht="31.5" x14ac:dyDescent="0.25">
      <c r="A22" s="10" t="s">
        <v>18</v>
      </c>
      <c r="B22" s="11">
        <v>119</v>
      </c>
      <c r="C22" s="16">
        <v>8.6999999999999994E-2</v>
      </c>
      <c r="D22" s="17">
        <v>0.22700000000000001</v>
      </c>
      <c r="E22" s="13"/>
      <c r="F22" s="13"/>
      <c r="G22" s="18"/>
      <c r="H22" s="13"/>
      <c r="I22" s="7">
        <f>(G23*H23) + (G24*H24) + (G25*H25)</f>
        <v>0.11602732079905993</v>
      </c>
    </row>
    <row r="23" spans="1:9" x14ac:dyDescent="0.25">
      <c r="A23" s="19" t="s">
        <v>9</v>
      </c>
      <c r="B23" s="15">
        <v>107</v>
      </c>
      <c r="C23" s="20">
        <v>0.17599999999999999</v>
      </c>
      <c r="D23" s="21">
        <v>0.27900000000000003</v>
      </c>
      <c r="E23" s="22">
        <v>14.9</v>
      </c>
      <c r="F23" s="22">
        <v>85.1</v>
      </c>
      <c r="G23" s="23">
        <f>E23/F23</f>
        <v>0.17508813160987075</v>
      </c>
      <c r="H23" s="22">
        <v>0.31</v>
      </c>
    </row>
    <row r="24" spans="1:9" ht="31.5" x14ac:dyDescent="0.25">
      <c r="A24" s="19" t="s">
        <v>10</v>
      </c>
      <c r="B24" s="15">
        <v>104</v>
      </c>
      <c r="C24" s="20">
        <v>0.13300000000000001</v>
      </c>
      <c r="D24" s="21">
        <v>0.20899999999999999</v>
      </c>
      <c r="E24" s="22">
        <f>Summary!G10</f>
        <v>20</v>
      </c>
      <c r="F24" s="22">
        <f>100-E24</f>
        <v>80</v>
      </c>
      <c r="G24" s="23">
        <f>E24/F24</f>
        <v>0.25</v>
      </c>
      <c r="H24" s="22">
        <v>0.247</v>
      </c>
    </row>
    <row r="25" spans="1:9" ht="31.5" x14ac:dyDescent="0.25">
      <c r="A25" s="19" t="s">
        <v>19</v>
      </c>
      <c r="B25" s="14">
        <v>69</v>
      </c>
      <c r="C25" s="20">
        <v>0</v>
      </c>
      <c r="D25" s="21">
        <v>0.2</v>
      </c>
      <c r="E25" s="22">
        <v>0</v>
      </c>
      <c r="F25" s="22">
        <v>50</v>
      </c>
      <c r="G25" s="23">
        <v>0</v>
      </c>
      <c r="H25" s="22">
        <v>0.443</v>
      </c>
    </row>
    <row r="26" spans="1:9" x14ac:dyDescent="0.25">
      <c r="B26" s="4"/>
      <c r="G26" s="8"/>
    </row>
    <row r="27" spans="1:9" x14ac:dyDescent="0.25">
      <c r="B27" s="4"/>
    </row>
    <row r="28" spans="1:9" x14ac:dyDescent="0.25">
      <c r="B28" s="4"/>
    </row>
    <row r="29" spans="1:9" x14ac:dyDescent="0.25">
      <c r="B29" s="4"/>
    </row>
    <row r="30" spans="1:9" x14ac:dyDescent="0.25">
      <c r="B30" s="4"/>
    </row>
    <row r="31" spans="1:9" x14ac:dyDescent="0.25">
      <c r="B31" s="4"/>
    </row>
    <row r="32" spans="1:9" x14ac:dyDescent="0.25">
      <c r="B32" s="4"/>
    </row>
    <row r="33" spans="2:2" s="1" customFormat="1" x14ac:dyDescent="0.25">
      <c r="B33" s="4"/>
    </row>
    <row r="34" spans="2:2" s="1" customFormat="1" x14ac:dyDescent="0.25">
      <c r="B34" s="4"/>
    </row>
    <row r="35" spans="2:2" s="1" customFormat="1" x14ac:dyDescent="0.25">
      <c r="B35" s="4"/>
    </row>
    <row r="36" spans="2:2" s="1" customFormat="1" x14ac:dyDescent="0.25">
      <c r="B36" s="4"/>
    </row>
    <row r="37" spans="2:2" s="1" customFormat="1" x14ac:dyDescent="0.25">
      <c r="B37" s="4"/>
    </row>
    <row r="38" spans="2:2" s="1" customFormat="1" x14ac:dyDescent="0.25">
      <c r="B38" s="4"/>
    </row>
    <row r="39" spans="2:2" s="1" customFormat="1" x14ac:dyDescent="0.25">
      <c r="B39" s="4"/>
    </row>
    <row r="40" spans="2:2" s="1" customFormat="1" x14ac:dyDescent="0.25">
      <c r="B40" s="3"/>
    </row>
    <row r="41" spans="2:2" s="1" customFormat="1" x14ac:dyDescent="0.25">
      <c r="B41" s="3"/>
    </row>
    <row r="42" spans="2:2" s="1" customFormat="1" x14ac:dyDescent="0.25">
      <c r="B42" s="3"/>
    </row>
    <row r="43" spans="2:2" s="1" customFormat="1" x14ac:dyDescent="0.25">
      <c r="B43" s="3"/>
    </row>
    <row r="44" spans="2:2" s="1" customFormat="1" x14ac:dyDescent="0.25">
      <c r="B44" s="4"/>
    </row>
    <row r="45" spans="2:2" s="1" customFormat="1" x14ac:dyDescent="0.25">
      <c r="B45" s="4"/>
    </row>
    <row r="46" spans="2:2" s="1" customFormat="1" x14ac:dyDescent="0.25">
      <c r="B46" s="4"/>
    </row>
    <row r="47" spans="2:2" s="1" customFormat="1" x14ac:dyDescent="0.25">
      <c r="B47" s="4"/>
    </row>
    <row r="48" spans="2:2" s="1" customFormat="1" x14ac:dyDescent="0.25">
      <c r="B48" s="4"/>
    </row>
    <row r="49" spans="2:2" s="1" customFormat="1" x14ac:dyDescent="0.25">
      <c r="B49" s="4"/>
    </row>
    <row r="50" spans="2:2" s="1" customFormat="1" x14ac:dyDescent="0.25">
      <c r="B50" s="4"/>
    </row>
    <row r="51" spans="2:2" s="1" customFormat="1" x14ac:dyDescent="0.25">
      <c r="B51" s="4"/>
    </row>
    <row r="52" spans="2:2" s="1" customFormat="1" x14ac:dyDescent="0.25">
      <c r="B52" s="4"/>
    </row>
    <row r="53" spans="2:2" s="1" customFormat="1" x14ac:dyDescent="0.25">
      <c r="B53" s="4"/>
    </row>
    <row r="54" spans="2:2" s="1" customFormat="1" x14ac:dyDescent="0.25">
      <c r="B54" s="4"/>
    </row>
    <row r="55" spans="2:2" s="1" customFormat="1" x14ac:dyDescent="0.25">
      <c r="B55" s="4"/>
    </row>
    <row r="56" spans="2:2" s="1" customFormat="1" x14ac:dyDescent="0.25">
      <c r="B56" s="4"/>
    </row>
    <row r="57" spans="2:2" s="1" customFormat="1" x14ac:dyDescent="0.25">
      <c r="B57" s="4"/>
    </row>
    <row r="58" spans="2:2" s="1" customFormat="1" x14ac:dyDescent="0.25">
      <c r="B58" s="4"/>
    </row>
    <row r="59" spans="2:2" s="1" customFormat="1" x14ac:dyDescent="0.25">
      <c r="B59" s="4"/>
    </row>
    <row r="60" spans="2:2" s="1" customFormat="1" x14ac:dyDescent="0.25">
      <c r="B60" s="4"/>
    </row>
    <row r="61" spans="2:2" s="1" customFormat="1" x14ac:dyDescent="0.25">
      <c r="B61" s="4"/>
    </row>
    <row r="62" spans="2:2" s="1" customFormat="1" x14ac:dyDescent="0.25">
      <c r="B62" s="4"/>
    </row>
    <row r="63" spans="2:2" s="1" customFormat="1" x14ac:dyDescent="0.25">
      <c r="B63" s="4"/>
    </row>
    <row r="64" spans="2:2" s="1" customFormat="1" x14ac:dyDescent="0.25">
      <c r="B64" s="4"/>
    </row>
    <row r="65" spans="2:2" s="1" customFormat="1" x14ac:dyDescent="0.25">
      <c r="B65" s="4"/>
    </row>
    <row r="66" spans="2:2" s="1" customFormat="1" x14ac:dyDescent="0.25">
      <c r="B66" s="4"/>
    </row>
    <row r="67" spans="2:2" s="1" customFormat="1" x14ac:dyDescent="0.25">
      <c r="B67" s="4"/>
    </row>
    <row r="68" spans="2:2" s="1" customFormat="1" x14ac:dyDescent="0.25">
      <c r="B68" s="4"/>
    </row>
    <row r="69" spans="2:2" s="1" customFormat="1" x14ac:dyDescent="0.25">
      <c r="B69" s="4"/>
    </row>
    <row r="70" spans="2:2" s="1" customFormat="1" x14ac:dyDescent="0.25">
      <c r="B70" s="4"/>
    </row>
    <row r="71" spans="2:2" s="1" customFormat="1" x14ac:dyDescent="0.25">
      <c r="B71" s="4"/>
    </row>
    <row r="72" spans="2:2" s="1" customFormat="1" x14ac:dyDescent="0.25">
      <c r="B72" s="3"/>
    </row>
    <row r="73" spans="2:2" s="1" customFormat="1" x14ac:dyDescent="0.25">
      <c r="B73" s="3"/>
    </row>
    <row r="74" spans="2:2" s="1" customFormat="1" x14ac:dyDescent="0.25">
      <c r="B74" s="3"/>
    </row>
    <row r="75" spans="2:2" s="1" customFormat="1" x14ac:dyDescent="0.25">
      <c r="B75" s="3"/>
    </row>
    <row r="76" spans="2:2" s="1" customFormat="1" x14ac:dyDescent="0.25">
      <c r="B76" s="4"/>
    </row>
    <row r="77" spans="2:2" s="1" customFormat="1" x14ac:dyDescent="0.25">
      <c r="B77" s="4"/>
    </row>
    <row r="78" spans="2:2" s="1" customFormat="1" x14ac:dyDescent="0.25">
      <c r="B78" s="4"/>
    </row>
    <row r="79" spans="2:2" s="1" customFormat="1" x14ac:dyDescent="0.25">
      <c r="B79" s="4"/>
    </row>
    <row r="80" spans="2:2" s="1" customFormat="1" x14ac:dyDescent="0.25">
      <c r="B80" s="4"/>
    </row>
    <row r="81" spans="2:2" s="1" customFormat="1" x14ac:dyDescent="0.25">
      <c r="B81" s="4"/>
    </row>
    <row r="82" spans="2:2" s="1" customFormat="1" x14ac:dyDescent="0.25">
      <c r="B82" s="4"/>
    </row>
    <row r="83" spans="2:2" s="1" customFormat="1" x14ac:dyDescent="0.25">
      <c r="B83" s="4"/>
    </row>
    <row r="84" spans="2:2" s="1" customFormat="1" x14ac:dyDescent="0.25">
      <c r="B84" s="4"/>
    </row>
    <row r="85" spans="2:2" s="1" customFormat="1" x14ac:dyDescent="0.25">
      <c r="B85" s="4"/>
    </row>
    <row r="86" spans="2:2" s="1" customFormat="1" x14ac:dyDescent="0.25">
      <c r="B86" s="4"/>
    </row>
    <row r="87" spans="2:2" s="1" customFormat="1" x14ac:dyDescent="0.25">
      <c r="B87" s="4"/>
    </row>
    <row r="88" spans="2:2" s="1" customFormat="1" x14ac:dyDescent="0.25">
      <c r="B88" s="3"/>
    </row>
    <row r="89" spans="2:2" s="1" customFormat="1" x14ac:dyDescent="0.25">
      <c r="B89" s="3"/>
    </row>
    <row r="90" spans="2:2" s="1" customFormat="1" x14ac:dyDescent="0.25">
      <c r="B90" s="3"/>
    </row>
    <row r="91" spans="2:2" s="1" customFormat="1" x14ac:dyDescent="0.25">
      <c r="B91" s="3"/>
    </row>
    <row r="92" spans="2:2" s="1" customFormat="1" x14ac:dyDescent="0.25">
      <c r="B92" s="4"/>
    </row>
    <row r="93" spans="2:2" s="1" customFormat="1" x14ac:dyDescent="0.25">
      <c r="B93" s="4"/>
    </row>
    <row r="94" spans="2:2" s="1" customFormat="1" x14ac:dyDescent="0.25">
      <c r="B94" s="4"/>
    </row>
    <row r="95" spans="2:2" s="1" customFormat="1" x14ac:dyDescent="0.25">
      <c r="B95" s="4"/>
    </row>
    <row r="96" spans="2:2" s="1" customFormat="1" x14ac:dyDescent="0.25">
      <c r="B96" s="4"/>
    </row>
    <row r="97" spans="2:2" s="1" customFormat="1" x14ac:dyDescent="0.25">
      <c r="B97" s="4"/>
    </row>
    <row r="98" spans="2:2" s="1" customFormat="1" x14ac:dyDescent="0.25">
      <c r="B98" s="4"/>
    </row>
    <row r="99" spans="2:2" s="1" customFormat="1" x14ac:dyDescent="0.25">
      <c r="B99" s="4"/>
    </row>
    <row r="100" spans="2:2" s="1" customFormat="1" x14ac:dyDescent="0.25">
      <c r="B100" s="4"/>
    </row>
    <row r="101" spans="2:2" s="1" customFormat="1" x14ac:dyDescent="0.25">
      <c r="B101" s="4"/>
    </row>
    <row r="102" spans="2:2" s="1" customFormat="1" x14ac:dyDescent="0.25">
      <c r="B102" s="4"/>
    </row>
    <row r="103" spans="2:2" s="1" customFormat="1" x14ac:dyDescent="0.25">
      <c r="B103" s="4"/>
    </row>
    <row r="104" spans="2:2" s="1" customFormat="1" x14ac:dyDescent="0.25">
      <c r="B104" s="4"/>
    </row>
    <row r="105" spans="2:2" s="1" customFormat="1" x14ac:dyDescent="0.25">
      <c r="B105" s="4"/>
    </row>
    <row r="106" spans="2:2" s="1" customFormat="1" x14ac:dyDescent="0.25">
      <c r="B106" s="4"/>
    </row>
    <row r="107" spans="2:2" s="1" customFormat="1" x14ac:dyDescent="0.25">
      <c r="B107" s="4"/>
    </row>
    <row r="108" spans="2:2" s="1" customFormat="1" x14ac:dyDescent="0.25">
      <c r="B108" s="4"/>
    </row>
    <row r="109" spans="2:2" s="1" customFormat="1" x14ac:dyDescent="0.25">
      <c r="B109" s="4"/>
    </row>
    <row r="110" spans="2:2" s="1" customFormat="1" x14ac:dyDescent="0.25">
      <c r="B110" s="4"/>
    </row>
    <row r="111" spans="2:2" s="1" customFormat="1" x14ac:dyDescent="0.25">
      <c r="B111" s="4"/>
    </row>
    <row r="112" spans="2:2" s="1" customFormat="1" x14ac:dyDescent="0.25">
      <c r="B112" s="4"/>
    </row>
  </sheetData>
  <mergeCells count="3">
    <mergeCell ref="A11:H11"/>
    <mergeCell ref="A17:H17"/>
    <mergeCell ref="A21:H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1995854-B596-48C2-92D8-A5F4867FD4D1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Simulator</vt:lpstr>
      <vt:lpstr>Summary</vt:lpstr>
      <vt:lpstr>1</vt:lpstr>
      <vt:lpstr>2</vt:lpstr>
      <vt:lpstr>3</vt:lpstr>
      <vt:lpstr>4</vt:lpstr>
      <vt:lpstr>5</vt:lpstr>
      <vt:lpstr>6</vt:lpstr>
      <vt:lpstr>7</vt:lpstr>
      <vt:lpstr>8</vt:lpstr>
      <vt:lpstr>Table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Karim Shalaby</dc:creator>
  <cp:lastModifiedBy>Karim Shalaby</cp:lastModifiedBy>
  <cp:lastPrinted>2018-02-26T10:16:47Z</cp:lastPrinted>
  <dcterms:created xsi:type="dcterms:W3CDTF">2018-02-19T14:24:05Z</dcterms:created>
  <dcterms:modified xsi:type="dcterms:W3CDTF">2018-07-03T07:53:00Z</dcterms:modified>
</cp:coreProperties>
</file>